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36" yWindow="520" windowWidth="20040" windowHeight="12100" tabRatio="500" activeTab="0"/>
  </bookViews>
  <sheets>
    <sheet name="Calculator 1" sheetId="1" r:id="rId1"/>
  </sheets>
  <definedNames/>
  <calcPr fullCalcOnLoad="1"/>
</workbook>
</file>

<file path=xl/sharedStrings.xml><?xml version="1.0" encoding="utf-8"?>
<sst xmlns="http://schemas.openxmlformats.org/spreadsheetml/2006/main" count="146" uniqueCount="64">
  <si>
    <t>Recipe</t>
  </si>
  <si>
    <t>Formula</t>
  </si>
  <si>
    <t>MgO</t>
  </si>
  <si>
    <t>CaO</t>
  </si>
  <si>
    <t>SrO</t>
  </si>
  <si>
    <t>BaO</t>
  </si>
  <si>
    <t>PbO</t>
  </si>
  <si>
    <t>ZnO</t>
  </si>
  <si>
    <t>Frit 3110</t>
  </si>
  <si>
    <t>Frit 3124</t>
  </si>
  <si>
    <t>Frit 3134</t>
  </si>
  <si>
    <t>Frit 3195</t>
  </si>
  <si>
    <t>Frit 3278</t>
  </si>
  <si>
    <t>Feldspar (Custer)</t>
  </si>
  <si>
    <t>Spodumene</t>
  </si>
  <si>
    <t>Feldspar (Minspar)</t>
  </si>
  <si>
    <t>Wollastonite</t>
  </si>
  <si>
    <t>EPK</t>
  </si>
  <si>
    <t>OM#4</t>
  </si>
  <si>
    <t>Bentonite</t>
  </si>
  <si>
    <t>Talc</t>
  </si>
  <si>
    <t>Dolomite</t>
  </si>
  <si>
    <t>Silica</t>
  </si>
  <si>
    <t>Lithium Carbonate</t>
  </si>
  <si>
    <t>Sodium Carbonate</t>
  </si>
  <si>
    <t>Magnesium Carbonate</t>
  </si>
  <si>
    <t>Calcium Carbonate</t>
  </si>
  <si>
    <t>Strontium Carbonate</t>
  </si>
  <si>
    <t>Barium Carbonate</t>
  </si>
  <si>
    <t>Zinc Oxide</t>
  </si>
  <si>
    <t>Borax</t>
  </si>
  <si>
    <t>Gerstley Borate</t>
  </si>
  <si>
    <t>Cadycal</t>
  </si>
  <si>
    <t>Magnesium Sulphate</t>
  </si>
  <si>
    <t>Date:</t>
  </si>
  <si>
    <t>Glaze Name:</t>
  </si>
  <si>
    <t>Mol. Wt.</t>
  </si>
  <si>
    <t>LOI</t>
  </si>
  <si>
    <t>Total</t>
  </si>
  <si>
    <t>Amount</t>
  </si>
  <si>
    <t>(%)</t>
  </si>
  <si>
    <r>
      <t>Li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</si>
  <si>
    <r>
      <t>Na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</si>
  <si>
    <r>
      <t>K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</si>
  <si>
    <r>
      <t>B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  <r>
      <rPr>
        <b/>
        <vertAlign val="subscript"/>
        <sz val="10"/>
        <rFont val="Verdana"/>
        <family val="0"/>
      </rPr>
      <t>3</t>
    </r>
  </si>
  <si>
    <r>
      <t>Fe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  <r>
      <rPr>
        <b/>
        <vertAlign val="subscript"/>
        <sz val="10"/>
        <rFont val="Verdana"/>
        <family val="0"/>
      </rPr>
      <t>3</t>
    </r>
  </si>
  <si>
    <r>
      <t>P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  <r>
      <rPr>
        <b/>
        <vertAlign val="subscript"/>
        <sz val="10"/>
        <rFont val="Verdana"/>
        <family val="0"/>
      </rPr>
      <t>5</t>
    </r>
  </si>
  <si>
    <r>
      <t>Al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  <r>
      <rPr>
        <b/>
        <vertAlign val="subscript"/>
        <sz val="10"/>
        <rFont val="Verdana"/>
        <family val="0"/>
      </rPr>
      <t>3</t>
    </r>
  </si>
  <si>
    <r>
      <t>SiO</t>
    </r>
    <r>
      <rPr>
        <b/>
        <vertAlign val="subscript"/>
        <sz val="10"/>
        <rFont val="Verdana"/>
        <family val="0"/>
      </rPr>
      <t>2</t>
    </r>
  </si>
  <si>
    <r>
      <t>TiO</t>
    </r>
    <r>
      <rPr>
        <b/>
        <vertAlign val="subscript"/>
        <sz val="10"/>
        <rFont val="Verdana"/>
        <family val="0"/>
      </rPr>
      <t>2</t>
    </r>
  </si>
  <si>
    <t>Mol. Eq.</t>
  </si>
  <si>
    <t>Data Table</t>
  </si>
  <si>
    <t>Calculation Table</t>
  </si>
  <si>
    <r>
      <t>Sr</t>
    </r>
    <r>
      <rPr>
        <b/>
        <sz val="10"/>
        <rFont val="Verdana"/>
        <family val="0"/>
      </rPr>
      <t>O</t>
    </r>
  </si>
  <si>
    <r>
      <t>Ca</t>
    </r>
    <r>
      <rPr>
        <b/>
        <sz val="10"/>
        <rFont val="Verdana"/>
        <family val="0"/>
      </rPr>
      <t>O</t>
    </r>
  </si>
  <si>
    <r>
      <t>Mg</t>
    </r>
    <r>
      <rPr>
        <b/>
        <sz val="10"/>
        <rFont val="Verdana"/>
        <family val="0"/>
      </rPr>
      <t>O</t>
    </r>
  </si>
  <si>
    <t>Unity</t>
  </si>
  <si>
    <t>Non-Unity</t>
  </si>
  <si>
    <t>Non-Unity Formula</t>
  </si>
  <si>
    <t>Unity Formula</t>
  </si>
  <si>
    <t>Material</t>
  </si>
  <si>
    <t>Oxide</t>
  </si>
  <si>
    <t>Michael Flaherty</t>
  </si>
  <si>
    <t>Glaze Calculator 1.0 - Simple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</si>
</sst>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sz val="16"/>
      <name val="Verdana"/>
      <family val="0"/>
    </font>
    <font>
      <b/>
      <vertAlign val="subscript"/>
      <sz val="10"/>
      <name val="Verdana"/>
      <family val="0"/>
    </font>
    <font>
      <b/>
      <sz val="18"/>
      <name val="Verdana"/>
      <family val="0"/>
    </font>
    <font>
      <sz val="1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2" borderId="0" xfId="0" applyNumberFormat="1" applyFont="1" applyFill="1" applyAlignment="1">
      <alignment horizontal="right"/>
    </xf>
    <xf numFmtId="2" fontId="1" fillId="3" borderId="0" xfId="0" applyNumberFormat="1" applyFont="1" applyFill="1" applyAlignment="1">
      <alignment horizontal="right"/>
    </xf>
    <xf numFmtId="2" fontId="1" fillId="4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" fontId="1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6"/>
  <sheetViews>
    <sheetView tabSelected="1" workbookViewId="0" topLeftCell="A9">
      <selection activeCell="B25" sqref="B25"/>
    </sheetView>
  </sheetViews>
  <sheetFormatPr defaultColWidth="11.00390625" defaultRowHeight="16.5" customHeight="1"/>
  <cols>
    <col min="1" max="1" width="19.625" style="2" customWidth="1"/>
    <col min="2" max="4" width="9.625" style="0" customWidth="1"/>
    <col min="5" max="22" width="7.375" style="0" customWidth="1"/>
    <col min="23" max="23" width="7.375" style="6" customWidth="1"/>
    <col min="24" max="16384" width="7.375" style="0" customWidth="1"/>
  </cols>
  <sheetData>
    <row r="1" spans="1:23" s="5" customFormat="1" ht="21.75" customHeight="1">
      <c r="A1" s="21" t="s">
        <v>63</v>
      </c>
      <c r="B1" s="19"/>
      <c r="C1" s="19"/>
      <c r="D1" s="19"/>
      <c r="W1" s="8"/>
    </row>
    <row r="2" spans="1:23" s="5" customFormat="1" ht="21.75" customHeight="1">
      <c r="A2" s="4" t="s">
        <v>62</v>
      </c>
      <c r="W2" s="8"/>
    </row>
    <row r="3" spans="1:8" ht="16.5" customHeight="1">
      <c r="A3" s="1"/>
      <c r="H3" s="15"/>
    </row>
    <row r="4" spans="1:12" ht="16.5" customHeight="1">
      <c r="A4" s="1" t="s">
        <v>35</v>
      </c>
      <c r="B4" s="19"/>
      <c r="C4" s="19"/>
      <c r="L4" s="15"/>
    </row>
    <row r="5" spans="1:27" ht="16.5" customHeight="1">
      <c r="A5" s="1" t="s">
        <v>34</v>
      </c>
      <c r="B5" s="19"/>
      <c r="C5" s="19"/>
      <c r="W5"/>
      <c r="AA5" s="6"/>
    </row>
    <row r="6" spans="1:25" ht="16.5" customHeight="1">
      <c r="A6" s="1"/>
      <c r="W6"/>
      <c r="Y6" s="6"/>
    </row>
    <row r="7" spans="1:25" ht="16.5" customHeight="1">
      <c r="A7" s="18" t="s">
        <v>0</v>
      </c>
      <c r="B7" s="19"/>
      <c r="C7" s="19"/>
      <c r="D7" s="19"/>
      <c r="G7" s="18" t="s">
        <v>1</v>
      </c>
      <c r="H7" s="20"/>
      <c r="I7" s="20"/>
      <c r="W7"/>
      <c r="Y7" s="6"/>
    </row>
    <row r="8" spans="1:25" ht="16.5" customHeight="1">
      <c r="A8" s="19"/>
      <c r="B8" s="19"/>
      <c r="C8" s="19"/>
      <c r="D8" s="19"/>
      <c r="G8" s="20"/>
      <c r="H8" s="20"/>
      <c r="I8" s="20"/>
      <c r="W8"/>
      <c r="Y8" s="6"/>
    </row>
    <row r="9" spans="1:25" ht="16.5" customHeight="1">
      <c r="A9" s="1" t="s">
        <v>60</v>
      </c>
      <c r="B9" s="3" t="s">
        <v>39</v>
      </c>
      <c r="C9" s="3" t="s">
        <v>40</v>
      </c>
      <c r="D9" s="3" t="s">
        <v>37</v>
      </c>
      <c r="E9" s="3"/>
      <c r="F9" s="3"/>
      <c r="G9" s="3" t="s">
        <v>61</v>
      </c>
      <c r="H9" s="3" t="s">
        <v>56</v>
      </c>
      <c r="I9" s="3" t="s">
        <v>57</v>
      </c>
      <c r="J9" s="3"/>
      <c r="W9"/>
      <c r="Y9" s="6"/>
    </row>
    <row r="10" spans="1:25" ht="16.5" customHeight="1">
      <c r="A10" s="2" t="s">
        <v>17</v>
      </c>
      <c r="B10">
        <v>0</v>
      </c>
      <c r="C10" s="7" t="e">
        <f>B10/B36</f>
        <v>#DIV/0!</v>
      </c>
      <c r="D10" s="17" t="e">
        <f>C10*C43*100</f>
        <v>#DIV/0!</v>
      </c>
      <c r="E10" s="17"/>
      <c r="F10" s="17"/>
      <c r="G10" s="11" t="s">
        <v>41</v>
      </c>
      <c r="H10" s="11" t="e">
        <f>E69/SUM($E$69:$M$69)</f>
        <v>#DIV/0!</v>
      </c>
      <c r="I10" s="11">
        <f>SUM(E43:E68)</f>
        <v>0</v>
      </c>
      <c r="J10" s="22"/>
      <c r="W10"/>
      <c r="Y10" s="6"/>
    </row>
    <row r="11" spans="1:25" ht="16.5" customHeight="1">
      <c r="A11" s="2" t="s">
        <v>18</v>
      </c>
      <c r="B11">
        <v>0</v>
      </c>
      <c r="C11" s="7" t="e">
        <f>B11/B36</f>
        <v>#DIV/0!</v>
      </c>
      <c r="D11" s="17" t="e">
        <f aca="true" t="shared" si="0" ref="D11:D35">C11*C44*100</f>
        <v>#DIV/0!</v>
      </c>
      <c r="E11" s="17"/>
      <c r="F11" s="17"/>
      <c r="G11" s="11" t="s">
        <v>42</v>
      </c>
      <c r="H11" s="11" t="e">
        <f>F69/SUM($E$69:$M$69)</f>
        <v>#DIV/0!</v>
      </c>
      <c r="I11" s="11">
        <f>SUM(F43:F68)</f>
        <v>0</v>
      </c>
      <c r="J11" s="22"/>
      <c r="W11"/>
      <c r="Y11" s="6"/>
    </row>
    <row r="12" spans="1:25" ht="16.5" customHeight="1">
      <c r="A12" s="2" t="s">
        <v>19</v>
      </c>
      <c r="B12">
        <v>0</v>
      </c>
      <c r="C12" s="7" t="e">
        <f>B12/B36</f>
        <v>#DIV/0!</v>
      </c>
      <c r="D12" s="17" t="e">
        <f t="shared" si="0"/>
        <v>#DIV/0!</v>
      </c>
      <c r="E12" s="17"/>
      <c r="F12" s="17"/>
      <c r="G12" s="11" t="s">
        <v>43</v>
      </c>
      <c r="H12" s="11" t="e">
        <f>G69/SUM($E$69:$M$69)</f>
        <v>#DIV/0!</v>
      </c>
      <c r="I12" s="11">
        <f>SUM(G43:G68)</f>
        <v>0</v>
      </c>
      <c r="J12" s="22"/>
      <c r="W12"/>
      <c r="Y12" s="6"/>
    </row>
    <row r="13" spans="1:25" ht="16.5" customHeight="1">
      <c r="A13" s="2" t="s">
        <v>8</v>
      </c>
      <c r="B13">
        <v>0</v>
      </c>
      <c r="C13" s="7" t="e">
        <f>B13/B36</f>
        <v>#DIV/0!</v>
      </c>
      <c r="D13" s="17" t="e">
        <f t="shared" si="0"/>
        <v>#DIV/0!</v>
      </c>
      <c r="E13" s="17"/>
      <c r="F13" s="17"/>
      <c r="G13" s="11" t="s">
        <v>55</v>
      </c>
      <c r="H13" s="11" t="e">
        <f>H69/SUM($E$69:$M$69)</f>
        <v>#DIV/0!</v>
      </c>
      <c r="I13" s="11">
        <f>SUM(H43:H68)</f>
        <v>0</v>
      </c>
      <c r="J13" s="22"/>
      <c r="W13"/>
      <c r="Y13" s="6"/>
    </row>
    <row r="14" spans="1:25" ht="16.5" customHeight="1">
      <c r="A14" s="2" t="s">
        <v>9</v>
      </c>
      <c r="B14">
        <v>0</v>
      </c>
      <c r="C14" s="7" t="e">
        <f>B14/B36</f>
        <v>#DIV/0!</v>
      </c>
      <c r="D14" s="17" t="e">
        <f t="shared" si="0"/>
        <v>#DIV/0!</v>
      </c>
      <c r="E14" s="17"/>
      <c r="F14" s="17"/>
      <c r="G14" s="11" t="s">
        <v>54</v>
      </c>
      <c r="H14" s="11" t="e">
        <f>I69/SUM($E$69:$M$69)</f>
        <v>#DIV/0!</v>
      </c>
      <c r="I14" s="11">
        <f>SUM(I43:I68)</f>
        <v>0</v>
      </c>
      <c r="J14" s="22"/>
      <c r="W14"/>
      <c r="Y14" s="6"/>
    </row>
    <row r="15" spans="1:25" ht="16.5" customHeight="1">
      <c r="A15" s="2" t="s">
        <v>10</v>
      </c>
      <c r="B15">
        <v>0</v>
      </c>
      <c r="C15" s="7" t="e">
        <f>B15/B36</f>
        <v>#DIV/0!</v>
      </c>
      <c r="D15" s="17" t="e">
        <f t="shared" si="0"/>
        <v>#DIV/0!</v>
      </c>
      <c r="E15" s="17"/>
      <c r="F15" s="17"/>
      <c r="G15" s="11" t="s">
        <v>53</v>
      </c>
      <c r="H15" s="11" t="e">
        <f>J69/SUM($E$69:$M$69)</f>
        <v>#DIV/0!</v>
      </c>
      <c r="I15" s="11">
        <f>SUM(J43:J68)</f>
        <v>0</v>
      </c>
      <c r="J15" s="22"/>
      <c r="W15"/>
      <c r="Y15" s="6"/>
    </row>
    <row r="16" spans="1:25" ht="16.5" customHeight="1">
      <c r="A16" s="2" t="s">
        <v>11</v>
      </c>
      <c r="B16">
        <v>0</v>
      </c>
      <c r="C16" s="7" t="e">
        <f>B16/B36</f>
        <v>#DIV/0!</v>
      </c>
      <c r="D16" s="17" t="e">
        <f t="shared" si="0"/>
        <v>#DIV/0!</v>
      </c>
      <c r="E16" s="17"/>
      <c r="F16" s="17"/>
      <c r="G16" s="11" t="s">
        <v>5</v>
      </c>
      <c r="H16" s="11" t="e">
        <f>K69/SUM($E$69:$M$69)</f>
        <v>#DIV/0!</v>
      </c>
      <c r="I16" s="11">
        <f>SUM(K43:K68)</f>
        <v>0</v>
      </c>
      <c r="J16" s="22"/>
      <c r="W16"/>
      <c r="Y16" s="6"/>
    </row>
    <row r="17" spans="1:25" ht="16.5" customHeight="1">
      <c r="A17" s="2" t="s">
        <v>12</v>
      </c>
      <c r="B17">
        <v>0</v>
      </c>
      <c r="C17" s="7" t="e">
        <f>B17/B36</f>
        <v>#DIV/0!</v>
      </c>
      <c r="D17" s="17" t="e">
        <f t="shared" si="0"/>
        <v>#DIV/0!</v>
      </c>
      <c r="E17" s="17"/>
      <c r="F17" s="17"/>
      <c r="G17" s="11" t="s">
        <v>7</v>
      </c>
      <c r="H17" s="11" t="e">
        <f>L69/SUM($E$69:$M$69)</f>
        <v>#DIV/0!</v>
      </c>
      <c r="I17" s="11">
        <f>SUM(L43:L68)</f>
        <v>0</v>
      </c>
      <c r="J17" s="22"/>
      <c r="W17"/>
      <c r="Y17" s="6"/>
    </row>
    <row r="18" spans="1:25" ht="16.5" customHeight="1">
      <c r="A18" s="2" t="s">
        <v>13</v>
      </c>
      <c r="B18">
        <v>0</v>
      </c>
      <c r="C18" s="7" t="e">
        <f>B18/B36</f>
        <v>#DIV/0!</v>
      </c>
      <c r="D18" s="17" t="e">
        <f t="shared" si="0"/>
        <v>#DIV/0!</v>
      </c>
      <c r="E18" s="17"/>
      <c r="F18" s="17"/>
      <c r="G18" s="11" t="s">
        <v>6</v>
      </c>
      <c r="H18" s="11" t="e">
        <f>M69/SUM($E$69:$M$69)</f>
        <v>#DIV/0!</v>
      </c>
      <c r="I18" s="11">
        <f>SUM(M43:M68)</f>
        <v>0</v>
      </c>
      <c r="J18" s="22"/>
      <c r="W18"/>
      <c r="Y18" s="6"/>
    </row>
    <row r="19" spans="1:25" ht="16.5" customHeight="1">
      <c r="A19" s="2" t="s">
        <v>15</v>
      </c>
      <c r="B19">
        <v>0</v>
      </c>
      <c r="C19" s="7" t="e">
        <f>B19/B36</f>
        <v>#DIV/0!</v>
      </c>
      <c r="D19" s="17" t="e">
        <f t="shared" si="0"/>
        <v>#DIV/0!</v>
      </c>
      <c r="E19" s="17"/>
      <c r="F19" s="17"/>
      <c r="G19" s="12" t="s">
        <v>44</v>
      </c>
      <c r="H19" s="12" t="e">
        <f>N69/SUM($E$69:$M$69)</f>
        <v>#DIV/0!</v>
      </c>
      <c r="I19" s="12">
        <f>SUM(N43:N68)</f>
        <v>0</v>
      </c>
      <c r="J19" s="22"/>
      <c r="W19"/>
      <c r="Y19" s="6"/>
    </row>
    <row r="20" spans="1:25" ht="16.5" customHeight="1">
      <c r="A20" s="2" t="s">
        <v>14</v>
      </c>
      <c r="B20">
        <v>0</v>
      </c>
      <c r="C20" s="7" t="e">
        <f>B20/B36</f>
        <v>#DIV/0!</v>
      </c>
      <c r="D20" s="17" t="e">
        <f t="shared" si="0"/>
        <v>#DIV/0!</v>
      </c>
      <c r="E20" s="17"/>
      <c r="F20" s="17"/>
      <c r="G20" s="12" t="s">
        <v>45</v>
      </c>
      <c r="H20" s="12" t="e">
        <f>O69/SUM($E$69:$M$69)</f>
        <v>#DIV/0!</v>
      </c>
      <c r="I20" s="12">
        <f>SUM(O43:O68)</f>
        <v>0</v>
      </c>
      <c r="J20" s="22"/>
      <c r="W20"/>
      <c r="Y20" s="6"/>
    </row>
    <row r="21" spans="1:25" ht="16.5" customHeight="1">
      <c r="A21" s="2" t="s">
        <v>16</v>
      </c>
      <c r="B21">
        <v>0</v>
      </c>
      <c r="C21" s="7" t="e">
        <f>B21/B36</f>
        <v>#DIV/0!</v>
      </c>
      <c r="D21" s="17" t="e">
        <f t="shared" si="0"/>
        <v>#DIV/0!</v>
      </c>
      <c r="E21" s="17"/>
      <c r="F21" s="17"/>
      <c r="G21" s="12" t="s">
        <v>46</v>
      </c>
      <c r="H21" s="12" t="e">
        <f>P69/SUM($E$69:$M$69)</f>
        <v>#DIV/0!</v>
      </c>
      <c r="I21" s="12">
        <f>SUM(P43:P68)</f>
        <v>0</v>
      </c>
      <c r="J21" s="22"/>
      <c r="W21"/>
      <c r="Y21" s="6"/>
    </row>
    <row r="22" spans="1:25" ht="16.5" customHeight="1">
      <c r="A22" s="2" t="s">
        <v>20</v>
      </c>
      <c r="B22">
        <v>0</v>
      </c>
      <c r="C22" s="7" t="e">
        <f>B22/B36</f>
        <v>#DIV/0!</v>
      </c>
      <c r="D22" s="17" t="e">
        <f t="shared" si="0"/>
        <v>#DIV/0!</v>
      </c>
      <c r="E22" s="17"/>
      <c r="F22" s="17"/>
      <c r="G22" s="12" t="s">
        <v>47</v>
      </c>
      <c r="H22" s="12" t="e">
        <f>Q69/SUM($E$69:$M$69)</f>
        <v>#DIV/0!</v>
      </c>
      <c r="I22" s="12">
        <f>SUM(Q43:Q68)</f>
        <v>0</v>
      </c>
      <c r="J22" s="22"/>
      <c r="W22"/>
      <c r="Y22" s="6"/>
    </row>
    <row r="23" spans="1:25" ht="16.5" customHeight="1">
      <c r="A23" s="2" t="s">
        <v>21</v>
      </c>
      <c r="B23">
        <v>0</v>
      </c>
      <c r="C23" s="7" t="e">
        <f>B23/B36</f>
        <v>#DIV/0!</v>
      </c>
      <c r="D23" s="17" t="e">
        <f t="shared" si="0"/>
        <v>#DIV/0!</v>
      </c>
      <c r="E23" s="17"/>
      <c r="F23" s="17"/>
      <c r="G23" s="13" t="s">
        <v>48</v>
      </c>
      <c r="H23" s="13" t="e">
        <f>R69/SUM($E$69:$M$69)</f>
        <v>#DIV/0!</v>
      </c>
      <c r="I23" s="13">
        <f>SUM(R43:R68)</f>
        <v>0</v>
      </c>
      <c r="J23" s="22"/>
      <c r="W23"/>
      <c r="Y23" s="6"/>
    </row>
    <row r="24" spans="1:25" ht="16.5" customHeight="1">
      <c r="A24" s="2" t="s">
        <v>22</v>
      </c>
      <c r="B24">
        <v>0</v>
      </c>
      <c r="C24" s="7" t="e">
        <f>B24/B36</f>
        <v>#DIV/0!</v>
      </c>
      <c r="D24" s="17" t="e">
        <f t="shared" si="0"/>
        <v>#DIV/0!</v>
      </c>
      <c r="E24" s="17"/>
      <c r="F24" s="17"/>
      <c r="G24" s="13" t="s">
        <v>49</v>
      </c>
      <c r="H24" s="13" t="e">
        <f>S69/SUM($E$69:$M$69)</f>
        <v>#DIV/0!</v>
      </c>
      <c r="I24" s="13">
        <f>SUM(S43:S68)</f>
        <v>0</v>
      </c>
      <c r="J24" s="22"/>
      <c r="W24"/>
      <c r="Y24" s="6"/>
    </row>
    <row r="25" spans="1:25" ht="16.5" customHeight="1">
      <c r="A25" s="2" t="s">
        <v>23</v>
      </c>
      <c r="B25">
        <v>0</v>
      </c>
      <c r="C25" s="7" t="e">
        <f>B25/B36</f>
        <v>#DIV/0!</v>
      </c>
      <c r="D25" s="17" t="e">
        <f t="shared" si="0"/>
        <v>#DIV/0!</v>
      </c>
      <c r="E25" s="17"/>
      <c r="F25" s="17"/>
      <c r="W25"/>
      <c r="Y25" s="6"/>
    </row>
    <row r="26" spans="1:25" ht="16.5" customHeight="1">
      <c r="A26" s="2" t="s">
        <v>24</v>
      </c>
      <c r="B26">
        <v>0</v>
      </c>
      <c r="C26" s="7" t="e">
        <f>B26/B36</f>
        <v>#DIV/0!</v>
      </c>
      <c r="D26" s="17" t="e">
        <f t="shared" si="0"/>
        <v>#DIV/0!</v>
      </c>
      <c r="E26" s="17"/>
      <c r="F26" s="17"/>
      <c r="H26" s="7"/>
      <c r="W26"/>
      <c r="Y26" s="6"/>
    </row>
    <row r="27" spans="1:25" ht="16.5" customHeight="1">
      <c r="A27" s="2" t="s">
        <v>25</v>
      </c>
      <c r="B27">
        <v>0</v>
      </c>
      <c r="C27" s="7" t="e">
        <f>B27/B36</f>
        <v>#DIV/0!</v>
      </c>
      <c r="D27" s="17" t="e">
        <f t="shared" si="0"/>
        <v>#DIV/0!</v>
      </c>
      <c r="E27" s="17"/>
      <c r="F27" s="17"/>
      <c r="W27"/>
      <c r="Y27" s="6"/>
    </row>
    <row r="28" spans="1:23" ht="16.5" customHeight="1">
      <c r="A28" s="2" t="s">
        <v>26</v>
      </c>
      <c r="B28">
        <v>0</v>
      </c>
      <c r="C28" s="7" t="e">
        <f>B28/B36</f>
        <v>#DIV/0!</v>
      </c>
      <c r="D28" s="17" t="e">
        <f t="shared" si="0"/>
        <v>#DIV/0!</v>
      </c>
      <c r="U28" s="6"/>
      <c r="W28"/>
    </row>
    <row r="29" spans="1:4" ht="16.5" customHeight="1">
      <c r="A29" s="2" t="s">
        <v>27</v>
      </c>
      <c r="B29">
        <v>0</v>
      </c>
      <c r="C29" s="7" t="e">
        <f>B29/B36</f>
        <v>#DIV/0!</v>
      </c>
      <c r="D29" s="17" t="e">
        <f t="shared" si="0"/>
        <v>#DIV/0!</v>
      </c>
    </row>
    <row r="30" spans="1:4" ht="16.5" customHeight="1">
      <c r="A30" s="2" t="s">
        <v>28</v>
      </c>
      <c r="B30">
        <v>0</v>
      </c>
      <c r="C30" s="7" t="e">
        <f>B30/B36</f>
        <v>#DIV/0!</v>
      </c>
      <c r="D30" s="17" t="e">
        <f t="shared" si="0"/>
        <v>#DIV/0!</v>
      </c>
    </row>
    <row r="31" spans="1:4" ht="16.5" customHeight="1">
      <c r="A31" s="2" t="s">
        <v>29</v>
      </c>
      <c r="B31">
        <v>0</v>
      </c>
      <c r="C31" s="7" t="e">
        <f>B31/B36</f>
        <v>#DIV/0!</v>
      </c>
      <c r="D31" s="17" t="e">
        <f t="shared" si="0"/>
        <v>#DIV/0!</v>
      </c>
    </row>
    <row r="32" spans="1:4" ht="16.5" customHeight="1">
      <c r="A32" s="2" t="s">
        <v>30</v>
      </c>
      <c r="B32">
        <v>0</v>
      </c>
      <c r="C32" s="7" t="e">
        <f>B32/B36</f>
        <v>#DIV/0!</v>
      </c>
      <c r="D32" s="17" t="e">
        <f t="shared" si="0"/>
        <v>#DIV/0!</v>
      </c>
    </row>
    <row r="33" spans="1:4" ht="16.5" customHeight="1">
      <c r="A33" s="2" t="s">
        <v>31</v>
      </c>
      <c r="B33">
        <v>0</v>
      </c>
      <c r="C33" s="7" t="e">
        <f>B33/B36</f>
        <v>#DIV/0!</v>
      </c>
      <c r="D33" s="17" t="e">
        <f t="shared" si="0"/>
        <v>#DIV/0!</v>
      </c>
    </row>
    <row r="34" spans="1:4" ht="16.5" customHeight="1">
      <c r="A34" s="2" t="s">
        <v>32</v>
      </c>
      <c r="B34">
        <v>0</v>
      </c>
      <c r="C34" s="7" t="e">
        <f>B34/B36</f>
        <v>#DIV/0!</v>
      </c>
      <c r="D34" s="17" t="e">
        <f t="shared" si="0"/>
        <v>#DIV/0!</v>
      </c>
    </row>
    <row r="35" spans="1:4" ht="16.5" customHeight="1">
      <c r="A35" s="2" t="s">
        <v>33</v>
      </c>
      <c r="B35">
        <v>0</v>
      </c>
      <c r="C35" s="7" t="e">
        <f>B35/B36</f>
        <v>#DIV/0!</v>
      </c>
      <c r="D35" s="17" t="e">
        <f t="shared" si="0"/>
        <v>#DIV/0!</v>
      </c>
    </row>
    <row r="36" spans="1:4" ht="16.5" customHeight="1">
      <c r="A36" s="1" t="s">
        <v>38</v>
      </c>
      <c r="B36" s="1">
        <f>SUM(B10:B35)</f>
        <v>0</v>
      </c>
      <c r="C36" s="16" t="e">
        <f>SUM(C10:C35)</f>
        <v>#DIV/0!</v>
      </c>
      <c r="D36" s="16" t="e">
        <f>SUM(D10:D35)/100</f>
        <v>#DIV/0!</v>
      </c>
    </row>
    <row r="40" spans="1:23" ht="16.5" customHeight="1">
      <c r="A40"/>
      <c r="W40"/>
    </row>
    <row r="41" spans="1:23" ht="16.5" customHeight="1">
      <c r="A41" s="1" t="s">
        <v>52</v>
      </c>
      <c r="W41"/>
    </row>
    <row r="42" spans="2:23" ht="16.5" customHeight="1">
      <c r="B42" s="3" t="s">
        <v>36</v>
      </c>
      <c r="C42" s="3" t="s">
        <v>37</v>
      </c>
      <c r="D42" s="3" t="s">
        <v>50</v>
      </c>
      <c r="E42" s="11" t="s">
        <v>41</v>
      </c>
      <c r="F42" s="11" t="s">
        <v>42</v>
      </c>
      <c r="G42" s="11" t="s">
        <v>43</v>
      </c>
      <c r="H42" s="11" t="s">
        <v>2</v>
      </c>
      <c r="I42" s="11" t="s">
        <v>3</v>
      </c>
      <c r="J42" s="11" t="s">
        <v>4</v>
      </c>
      <c r="K42" s="11" t="s">
        <v>5</v>
      </c>
      <c r="L42" s="11" t="s">
        <v>7</v>
      </c>
      <c r="M42" s="11" t="s">
        <v>6</v>
      </c>
      <c r="N42" s="12" t="s">
        <v>44</v>
      </c>
      <c r="O42" s="12" t="s">
        <v>45</v>
      </c>
      <c r="P42" s="12" t="s">
        <v>46</v>
      </c>
      <c r="Q42" s="12" t="s">
        <v>47</v>
      </c>
      <c r="R42" s="13" t="s">
        <v>48</v>
      </c>
      <c r="S42" s="13" t="s">
        <v>49</v>
      </c>
      <c r="W42"/>
    </row>
    <row r="43" spans="1:23" ht="16.5" customHeight="1">
      <c r="A43" s="2" t="s">
        <v>17</v>
      </c>
      <c r="B43" s="6">
        <v>273.5005364806867</v>
      </c>
      <c r="C43" s="10">
        <v>0.1591</v>
      </c>
      <c r="D43" s="6">
        <f>B10/B43</f>
        <v>0</v>
      </c>
      <c r="E43">
        <f aca="true" t="shared" si="1" ref="E43:S58">$D43*E74</f>
        <v>0</v>
      </c>
      <c r="F43">
        <f t="shared" si="1"/>
        <v>0</v>
      </c>
      <c r="G43">
        <f t="shared" si="1"/>
        <v>0</v>
      </c>
      <c r="H43">
        <f t="shared" si="1"/>
        <v>0</v>
      </c>
      <c r="I43">
        <f t="shared" si="1"/>
        <v>0</v>
      </c>
      <c r="J43">
        <f t="shared" si="1"/>
        <v>0</v>
      </c>
      <c r="K43">
        <f t="shared" si="1"/>
        <v>0</v>
      </c>
      <c r="L43">
        <f t="shared" si="1"/>
        <v>0</v>
      </c>
      <c r="M43">
        <f t="shared" si="1"/>
        <v>0</v>
      </c>
      <c r="N43">
        <f t="shared" si="1"/>
        <v>0</v>
      </c>
      <c r="O43">
        <f t="shared" si="1"/>
        <v>0</v>
      </c>
      <c r="P43">
        <f t="shared" si="1"/>
        <v>0</v>
      </c>
      <c r="Q43">
        <f t="shared" si="1"/>
        <v>0</v>
      </c>
      <c r="R43">
        <f t="shared" si="1"/>
        <v>0</v>
      </c>
      <c r="S43">
        <f t="shared" si="1"/>
        <v>0</v>
      </c>
      <c r="W43"/>
    </row>
    <row r="44" spans="1:23" ht="16.5" customHeight="1">
      <c r="A44" s="2" t="s">
        <v>18</v>
      </c>
      <c r="B44" s="6">
        <v>383.312030075188</v>
      </c>
      <c r="C44" s="6">
        <v>0.111</v>
      </c>
      <c r="D44" s="6">
        <f aca="true" t="shared" si="2" ref="D44:D68">B11/B44</f>
        <v>0</v>
      </c>
      <c r="E44">
        <f t="shared" si="1"/>
        <v>0</v>
      </c>
      <c r="F44">
        <f t="shared" si="1"/>
        <v>0</v>
      </c>
      <c r="G44">
        <f t="shared" si="1"/>
        <v>0</v>
      </c>
      <c r="H44">
        <f t="shared" si="1"/>
        <v>0</v>
      </c>
      <c r="I44">
        <f t="shared" si="1"/>
        <v>0</v>
      </c>
      <c r="J44">
        <f t="shared" si="1"/>
        <v>0</v>
      </c>
      <c r="K44">
        <f t="shared" si="1"/>
        <v>0</v>
      </c>
      <c r="L44">
        <f t="shared" si="1"/>
        <v>0</v>
      </c>
      <c r="M44">
        <f t="shared" si="1"/>
        <v>0</v>
      </c>
      <c r="N44">
        <f t="shared" si="1"/>
        <v>0</v>
      </c>
      <c r="O44">
        <f t="shared" si="1"/>
        <v>0</v>
      </c>
      <c r="P44">
        <f t="shared" si="1"/>
        <v>0</v>
      </c>
      <c r="Q44">
        <f t="shared" si="1"/>
        <v>0</v>
      </c>
      <c r="R44">
        <f t="shared" si="1"/>
        <v>0</v>
      </c>
      <c r="S44">
        <f t="shared" si="1"/>
        <v>0</v>
      </c>
      <c r="W44"/>
    </row>
    <row r="45" spans="1:23" ht="16.5" customHeight="1">
      <c r="A45" s="2" t="s">
        <v>19</v>
      </c>
      <c r="B45" s="6">
        <v>509.805</v>
      </c>
      <c r="C45" s="6">
        <v>0.105</v>
      </c>
      <c r="D45" s="6">
        <f t="shared" si="2"/>
        <v>0</v>
      </c>
      <c r="E45">
        <f t="shared" si="1"/>
        <v>0</v>
      </c>
      <c r="F45">
        <f t="shared" si="1"/>
        <v>0</v>
      </c>
      <c r="G45">
        <f t="shared" si="1"/>
        <v>0</v>
      </c>
      <c r="H45">
        <f t="shared" si="1"/>
        <v>0</v>
      </c>
      <c r="I45">
        <f t="shared" si="1"/>
        <v>0</v>
      </c>
      <c r="J45">
        <f t="shared" si="1"/>
        <v>0</v>
      </c>
      <c r="K45">
        <f t="shared" si="1"/>
        <v>0</v>
      </c>
      <c r="L45">
        <f t="shared" si="1"/>
        <v>0</v>
      </c>
      <c r="M45">
        <f t="shared" si="1"/>
        <v>0</v>
      </c>
      <c r="N45">
        <f t="shared" si="1"/>
        <v>0</v>
      </c>
      <c r="O45">
        <f t="shared" si="1"/>
        <v>0</v>
      </c>
      <c r="P45">
        <f t="shared" si="1"/>
        <v>0</v>
      </c>
      <c r="Q45">
        <f t="shared" si="1"/>
        <v>0</v>
      </c>
      <c r="R45">
        <f t="shared" si="1"/>
        <v>0</v>
      </c>
      <c r="S45">
        <f t="shared" si="1"/>
        <v>0</v>
      </c>
      <c r="W45"/>
    </row>
    <row r="46" spans="1:23" ht="16.5" customHeight="1">
      <c r="A46" s="2" t="s">
        <v>8</v>
      </c>
      <c r="B46" s="6">
        <v>260.6741071231322</v>
      </c>
      <c r="C46" s="6">
        <v>0</v>
      </c>
      <c r="D46" s="6">
        <f t="shared" si="2"/>
        <v>0</v>
      </c>
      <c r="E46">
        <f t="shared" si="1"/>
        <v>0</v>
      </c>
      <c r="F46">
        <f t="shared" si="1"/>
        <v>0</v>
      </c>
      <c r="G46">
        <f t="shared" si="1"/>
        <v>0</v>
      </c>
      <c r="H46">
        <f t="shared" si="1"/>
        <v>0</v>
      </c>
      <c r="I46">
        <f t="shared" si="1"/>
        <v>0</v>
      </c>
      <c r="J46">
        <f t="shared" si="1"/>
        <v>0</v>
      </c>
      <c r="K46">
        <f t="shared" si="1"/>
        <v>0</v>
      </c>
      <c r="L46">
        <f t="shared" si="1"/>
        <v>0</v>
      </c>
      <c r="M46">
        <f t="shared" si="1"/>
        <v>0</v>
      </c>
      <c r="N46">
        <f t="shared" si="1"/>
        <v>0</v>
      </c>
      <c r="O46">
        <f t="shared" si="1"/>
        <v>0</v>
      </c>
      <c r="P46">
        <f t="shared" si="1"/>
        <v>0</v>
      </c>
      <c r="Q46">
        <f t="shared" si="1"/>
        <v>0</v>
      </c>
      <c r="R46">
        <f t="shared" si="1"/>
        <v>0</v>
      </c>
      <c r="S46">
        <f t="shared" si="1"/>
        <v>0</v>
      </c>
      <c r="W46"/>
    </row>
    <row r="47" spans="1:23" ht="16.5" customHeight="1">
      <c r="A47" s="2" t="s">
        <v>9</v>
      </c>
      <c r="B47" s="6">
        <v>274.78912483993</v>
      </c>
      <c r="C47" s="6">
        <v>0.009</v>
      </c>
      <c r="D47" s="6">
        <f t="shared" si="2"/>
        <v>0</v>
      </c>
      <c r="E47">
        <f t="shared" si="1"/>
        <v>0</v>
      </c>
      <c r="F47">
        <f t="shared" si="1"/>
        <v>0</v>
      </c>
      <c r="G47">
        <f t="shared" si="1"/>
        <v>0</v>
      </c>
      <c r="H47">
        <f t="shared" si="1"/>
        <v>0</v>
      </c>
      <c r="I47">
        <f t="shared" si="1"/>
        <v>0</v>
      </c>
      <c r="J47">
        <f t="shared" si="1"/>
        <v>0</v>
      </c>
      <c r="K47">
        <f t="shared" si="1"/>
        <v>0</v>
      </c>
      <c r="L47">
        <f t="shared" si="1"/>
        <v>0</v>
      </c>
      <c r="M47">
        <f t="shared" si="1"/>
        <v>0</v>
      </c>
      <c r="N47">
        <f t="shared" si="1"/>
        <v>0</v>
      </c>
      <c r="O47">
        <f t="shared" si="1"/>
        <v>0</v>
      </c>
      <c r="P47">
        <f t="shared" si="1"/>
        <v>0</v>
      </c>
      <c r="Q47">
        <f t="shared" si="1"/>
        <v>0</v>
      </c>
      <c r="R47">
        <f t="shared" si="1"/>
        <v>0</v>
      </c>
      <c r="S47">
        <f t="shared" si="1"/>
        <v>0</v>
      </c>
      <c r="W47"/>
    </row>
    <row r="48" spans="1:23" ht="16.5" customHeight="1">
      <c r="A48" s="2" t="s">
        <v>10</v>
      </c>
      <c r="B48" s="6">
        <v>195.8117549936952</v>
      </c>
      <c r="C48" s="6">
        <v>0</v>
      </c>
      <c r="D48" s="6">
        <f t="shared" si="2"/>
        <v>0</v>
      </c>
      <c r="E48">
        <f t="shared" si="1"/>
        <v>0</v>
      </c>
      <c r="F48">
        <f t="shared" si="1"/>
        <v>0</v>
      </c>
      <c r="G48">
        <f t="shared" si="1"/>
        <v>0</v>
      </c>
      <c r="H48">
        <f t="shared" si="1"/>
        <v>0</v>
      </c>
      <c r="I48">
        <f t="shared" si="1"/>
        <v>0</v>
      </c>
      <c r="J48">
        <f t="shared" si="1"/>
        <v>0</v>
      </c>
      <c r="K48">
        <f t="shared" si="1"/>
        <v>0</v>
      </c>
      <c r="L48">
        <f t="shared" si="1"/>
        <v>0</v>
      </c>
      <c r="M48">
        <f t="shared" si="1"/>
        <v>0</v>
      </c>
      <c r="N48">
        <f t="shared" si="1"/>
        <v>0</v>
      </c>
      <c r="O48">
        <f t="shared" si="1"/>
        <v>0</v>
      </c>
      <c r="P48">
        <f t="shared" si="1"/>
        <v>0</v>
      </c>
      <c r="Q48">
        <f t="shared" si="1"/>
        <v>0</v>
      </c>
      <c r="R48">
        <f t="shared" si="1"/>
        <v>0</v>
      </c>
      <c r="S48">
        <f t="shared" si="1"/>
        <v>0</v>
      </c>
      <c r="W48"/>
    </row>
    <row r="49" spans="1:23" ht="16.5" customHeight="1">
      <c r="A49" s="2" t="s">
        <v>11</v>
      </c>
      <c r="B49" s="6">
        <v>339.69250593042875</v>
      </c>
      <c r="C49" s="6">
        <v>0.005</v>
      </c>
      <c r="D49" s="6">
        <f t="shared" si="2"/>
        <v>0</v>
      </c>
      <c r="E49">
        <f t="shared" si="1"/>
        <v>0</v>
      </c>
      <c r="F49">
        <f t="shared" si="1"/>
        <v>0</v>
      </c>
      <c r="G49">
        <f t="shared" si="1"/>
        <v>0</v>
      </c>
      <c r="H49">
        <f t="shared" si="1"/>
        <v>0</v>
      </c>
      <c r="I49">
        <f t="shared" si="1"/>
        <v>0</v>
      </c>
      <c r="J49">
        <f t="shared" si="1"/>
        <v>0</v>
      </c>
      <c r="K49">
        <f t="shared" si="1"/>
        <v>0</v>
      </c>
      <c r="L49">
        <f t="shared" si="1"/>
        <v>0</v>
      </c>
      <c r="M49">
        <f t="shared" si="1"/>
        <v>0</v>
      </c>
      <c r="N49">
        <f t="shared" si="1"/>
        <v>0</v>
      </c>
      <c r="O49">
        <f t="shared" si="1"/>
        <v>0</v>
      </c>
      <c r="P49">
        <f t="shared" si="1"/>
        <v>0</v>
      </c>
      <c r="Q49">
        <f t="shared" si="1"/>
        <v>0</v>
      </c>
      <c r="R49">
        <f t="shared" si="1"/>
        <v>0</v>
      </c>
      <c r="S49">
        <f t="shared" si="1"/>
        <v>0</v>
      </c>
      <c r="W49"/>
    </row>
    <row r="50" spans="1:23" ht="16.5" customHeight="1">
      <c r="A50" s="2" t="s">
        <v>12</v>
      </c>
      <c r="B50" s="6">
        <v>269.2902411938413</v>
      </c>
      <c r="C50" s="6">
        <v>0.001</v>
      </c>
      <c r="D50" s="6">
        <f t="shared" si="2"/>
        <v>0</v>
      </c>
      <c r="E50">
        <f t="shared" si="1"/>
        <v>0</v>
      </c>
      <c r="F50">
        <f t="shared" si="1"/>
        <v>0</v>
      </c>
      <c r="G50">
        <f t="shared" si="1"/>
        <v>0</v>
      </c>
      <c r="H50">
        <f t="shared" si="1"/>
        <v>0</v>
      </c>
      <c r="I50">
        <f t="shared" si="1"/>
        <v>0</v>
      </c>
      <c r="J50">
        <f t="shared" si="1"/>
        <v>0</v>
      </c>
      <c r="K50">
        <f t="shared" si="1"/>
        <v>0</v>
      </c>
      <c r="L50">
        <f t="shared" si="1"/>
        <v>0</v>
      </c>
      <c r="M50">
        <f t="shared" si="1"/>
        <v>0</v>
      </c>
      <c r="N50">
        <f t="shared" si="1"/>
        <v>0</v>
      </c>
      <c r="O50">
        <f t="shared" si="1"/>
        <v>0</v>
      </c>
      <c r="P50">
        <f t="shared" si="1"/>
        <v>0</v>
      </c>
      <c r="Q50">
        <f t="shared" si="1"/>
        <v>0</v>
      </c>
      <c r="R50">
        <f t="shared" si="1"/>
        <v>0</v>
      </c>
      <c r="S50">
        <f t="shared" si="1"/>
        <v>0</v>
      </c>
      <c r="W50"/>
    </row>
    <row r="51" spans="1:23" ht="16.5" customHeight="1">
      <c r="A51" s="2" t="s">
        <v>13</v>
      </c>
      <c r="B51" s="6">
        <v>625.3281960887024</v>
      </c>
      <c r="C51" s="6">
        <v>0.0305</v>
      </c>
      <c r="D51" s="6">
        <f t="shared" si="2"/>
        <v>0</v>
      </c>
      <c r="E51">
        <f t="shared" si="1"/>
        <v>0</v>
      </c>
      <c r="F51">
        <f t="shared" si="1"/>
        <v>0</v>
      </c>
      <c r="G51">
        <f t="shared" si="1"/>
        <v>0</v>
      </c>
      <c r="H51">
        <f t="shared" si="1"/>
        <v>0</v>
      </c>
      <c r="I51">
        <f t="shared" si="1"/>
        <v>0</v>
      </c>
      <c r="J51">
        <f t="shared" si="1"/>
        <v>0</v>
      </c>
      <c r="K51">
        <f t="shared" si="1"/>
        <v>0</v>
      </c>
      <c r="L51">
        <f t="shared" si="1"/>
        <v>0</v>
      </c>
      <c r="M51">
        <f t="shared" si="1"/>
        <v>0</v>
      </c>
      <c r="N51">
        <f t="shared" si="1"/>
        <v>0</v>
      </c>
      <c r="O51">
        <f t="shared" si="1"/>
        <v>0</v>
      </c>
      <c r="P51">
        <f t="shared" si="1"/>
        <v>0</v>
      </c>
      <c r="Q51">
        <f t="shared" si="1"/>
        <v>0</v>
      </c>
      <c r="R51">
        <f t="shared" si="1"/>
        <v>0</v>
      </c>
      <c r="S51">
        <f t="shared" si="1"/>
        <v>0</v>
      </c>
      <c r="W51"/>
    </row>
    <row r="52" spans="1:23" ht="16.5" customHeight="1">
      <c r="A52" s="2" t="s">
        <v>15</v>
      </c>
      <c r="B52" s="6">
        <v>612.482711668697</v>
      </c>
      <c r="C52" s="6">
        <v>0.0136</v>
      </c>
      <c r="D52" s="6">
        <f t="shared" si="2"/>
        <v>0</v>
      </c>
      <c r="E52">
        <f t="shared" si="1"/>
        <v>0</v>
      </c>
      <c r="F52">
        <f t="shared" si="1"/>
        <v>0</v>
      </c>
      <c r="G52">
        <f t="shared" si="1"/>
        <v>0</v>
      </c>
      <c r="H52">
        <f t="shared" si="1"/>
        <v>0</v>
      </c>
      <c r="I52">
        <f t="shared" si="1"/>
        <v>0</v>
      </c>
      <c r="J52">
        <f t="shared" si="1"/>
        <v>0</v>
      </c>
      <c r="K52">
        <f t="shared" si="1"/>
        <v>0</v>
      </c>
      <c r="L52">
        <f t="shared" si="1"/>
        <v>0</v>
      </c>
      <c r="M52">
        <f t="shared" si="1"/>
        <v>0</v>
      </c>
      <c r="N52">
        <f t="shared" si="1"/>
        <v>0</v>
      </c>
      <c r="O52">
        <f t="shared" si="1"/>
        <v>0</v>
      </c>
      <c r="P52">
        <f t="shared" si="1"/>
        <v>0</v>
      </c>
      <c r="Q52">
        <f t="shared" si="1"/>
        <v>0</v>
      </c>
      <c r="R52">
        <f t="shared" si="1"/>
        <v>0</v>
      </c>
      <c r="S52">
        <f t="shared" si="1"/>
        <v>0</v>
      </c>
      <c r="W52"/>
    </row>
    <row r="53" spans="1:23" ht="16.5" customHeight="1">
      <c r="A53" s="2" t="s">
        <v>14</v>
      </c>
      <c r="B53" s="6">
        <v>404.59711435251313</v>
      </c>
      <c r="C53" s="6">
        <v>0.001</v>
      </c>
      <c r="D53" s="6">
        <f t="shared" si="2"/>
        <v>0</v>
      </c>
      <c r="E53">
        <f t="shared" si="1"/>
        <v>0</v>
      </c>
      <c r="F53">
        <f t="shared" si="1"/>
        <v>0</v>
      </c>
      <c r="G53">
        <f t="shared" si="1"/>
        <v>0</v>
      </c>
      <c r="H53">
        <f t="shared" si="1"/>
        <v>0</v>
      </c>
      <c r="I53">
        <f t="shared" si="1"/>
        <v>0</v>
      </c>
      <c r="J53">
        <f t="shared" si="1"/>
        <v>0</v>
      </c>
      <c r="K53">
        <f t="shared" si="1"/>
        <v>0</v>
      </c>
      <c r="L53">
        <f t="shared" si="1"/>
        <v>0</v>
      </c>
      <c r="M53">
        <f t="shared" si="1"/>
        <v>0</v>
      </c>
      <c r="N53">
        <f t="shared" si="1"/>
        <v>0</v>
      </c>
      <c r="O53">
        <f t="shared" si="1"/>
        <v>0</v>
      </c>
      <c r="P53">
        <f t="shared" si="1"/>
        <v>0</v>
      </c>
      <c r="Q53">
        <f t="shared" si="1"/>
        <v>0</v>
      </c>
      <c r="R53">
        <f t="shared" si="1"/>
        <v>0</v>
      </c>
      <c r="S53">
        <f t="shared" si="1"/>
        <v>0</v>
      </c>
      <c r="W53"/>
    </row>
    <row r="54" spans="1:23" ht="16.5" customHeight="1">
      <c r="A54" s="2" t="s">
        <v>16</v>
      </c>
      <c r="B54" s="6">
        <v>116.14954432477217</v>
      </c>
      <c r="C54" s="6">
        <v>0</v>
      </c>
      <c r="D54" s="6">
        <f t="shared" si="2"/>
        <v>0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W54"/>
    </row>
    <row r="55" spans="1:26" ht="16.5" customHeight="1">
      <c r="A55" s="2" t="s">
        <v>20</v>
      </c>
      <c r="B55" s="6">
        <v>111.46693179970413</v>
      </c>
      <c r="C55" s="6">
        <v>0.1472</v>
      </c>
      <c r="D55" s="6">
        <f t="shared" si="2"/>
        <v>0</v>
      </c>
      <c r="E55">
        <f t="shared" si="1"/>
        <v>0</v>
      </c>
      <c r="F55">
        <f t="shared" si="1"/>
        <v>0</v>
      </c>
      <c r="G55">
        <f t="shared" si="1"/>
        <v>0</v>
      </c>
      <c r="H55">
        <f t="shared" si="1"/>
        <v>0</v>
      </c>
      <c r="I55">
        <f t="shared" si="1"/>
        <v>0</v>
      </c>
      <c r="J55">
        <f t="shared" si="1"/>
        <v>0</v>
      </c>
      <c r="K55">
        <f t="shared" si="1"/>
        <v>0</v>
      </c>
      <c r="L55">
        <f t="shared" si="1"/>
        <v>0</v>
      </c>
      <c r="M55">
        <f t="shared" si="1"/>
        <v>0</v>
      </c>
      <c r="N55">
        <f t="shared" si="1"/>
        <v>0</v>
      </c>
      <c r="O55">
        <f t="shared" si="1"/>
        <v>0</v>
      </c>
      <c r="P55">
        <f t="shared" si="1"/>
        <v>0</v>
      </c>
      <c r="Q55">
        <f t="shared" si="1"/>
        <v>0</v>
      </c>
      <c r="R55">
        <f t="shared" si="1"/>
        <v>0</v>
      </c>
      <c r="S55">
        <f t="shared" si="1"/>
        <v>0</v>
      </c>
      <c r="W55"/>
      <c r="Z55" s="6"/>
    </row>
    <row r="56" spans="1:26" ht="16.5" customHeight="1">
      <c r="A56" s="2" t="s">
        <v>21</v>
      </c>
      <c r="B56" s="6">
        <v>94.82830773382584</v>
      </c>
      <c r="C56" s="6">
        <v>0.4786</v>
      </c>
      <c r="D56" s="6">
        <f t="shared" si="2"/>
        <v>0</v>
      </c>
      <c r="E56">
        <f t="shared" si="1"/>
        <v>0</v>
      </c>
      <c r="F56">
        <f t="shared" si="1"/>
        <v>0</v>
      </c>
      <c r="G56">
        <f t="shared" si="1"/>
        <v>0</v>
      </c>
      <c r="H56">
        <f t="shared" si="1"/>
        <v>0</v>
      </c>
      <c r="I56">
        <f t="shared" si="1"/>
        <v>0</v>
      </c>
      <c r="J56">
        <f t="shared" si="1"/>
        <v>0</v>
      </c>
      <c r="K56">
        <f t="shared" si="1"/>
        <v>0</v>
      </c>
      <c r="L56">
        <f t="shared" si="1"/>
        <v>0</v>
      </c>
      <c r="M56">
        <f t="shared" si="1"/>
        <v>0</v>
      </c>
      <c r="N56">
        <f t="shared" si="1"/>
        <v>0</v>
      </c>
      <c r="O56">
        <f t="shared" si="1"/>
        <v>0</v>
      </c>
      <c r="P56">
        <f t="shared" si="1"/>
        <v>0</v>
      </c>
      <c r="Q56">
        <f t="shared" si="1"/>
        <v>0</v>
      </c>
      <c r="R56">
        <f t="shared" si="1"/>
        <v>0</v>
      </c>
      <c r="S56">
        <f t="shared" si="1"/>
        <v>0</v>
      </c>
      <c r="W56"/>
      <c r="Z56" s="6"/>
    </row>
    <row r="57" spans="1:26" ht="16.5" customHeight="1">
      <c r="A57" s="2" t="s">
        <v>22</v>
      </c>
      <c r="B57" s="6">
        <v>60.084</v>
      </c>
      <c r="C57" s="6">
        <v>0</v>
      </c>
      <c r="D57" s="6">
        <f t="shared" si="2"/>
        <v>0</v>
      </c>
      <c r="E57">
        <f t="shared" si="1"/>
        <v>0</v>
      </c>
      <c r="F57">
        <f t="shared" si="1"/>
        <v>0</v>
      </c>
      <c r="G57">
        <f t="shared" si="1"/>
        <v>0</v>
      </c>
      <c r="H57">
        <f t="shared" si="1"/>
        <v>0</v>
      </c>
      <c r="I57">
        <f t="shared" si="1"/>
        <v>0</v>
      </c>
      <c r="J57">
        <f t="shared" si="1"/>
        <v>0</v>
      </c>
      <c r="K57">
        <f t="shared" si="1"/>
        <v>0</v>
      </c>
      <c r="L57">
        <f t="shared" si="1"/>
        <v>0</v>
      </c>
      <c r="M57">
        <f t="shared" si="1"/>
        <v>0</v>
      </c>
      <c r="N57">
        <f t="shared" si="1"/>
        <v>0</v>
      </c>
      <c r="O57">
        <f t="shared" si="1"/>
        <v>0</v>
      </c>
      <c r="P57">
        <f t="shared" si="1"/>
        <v>0</v>
      </c>
      <c r="Q57">
        <f t="shared" si="1"/>
        <v>0</v>
      </c>
      <c r="R57">
        <f t="shared" si="1"/>
        <v>0</v>
      </c>
      <c r="S57">
        <f t="shared" si="1"/>
        <v>0</v>
      </c>
      <c r="W57"/>
      <c r="Z57" s="6"/>
    </row>
    <row r="58" spans="1:26" ht="16.5" customHeight="1">
      <c r="A58" s="2" t="s">
        <v>23</v>
      </c>
      <c r="B58" s="6">
        <v>73.88971315529179</v>
      </c>
      <c r="C58" s="6">
        <v>0.5956</v>
      </c>
      <c r="D58" s="6">
        <f t="shared" si="2"/>
        <v>0</v>
      </c>
      <c r="E58">
        <f t="shared" si="1"/>
        <v>0</v>
      </c>
      <c r="F58">
        <f t="shared" si="1"/>
        <v>0</v>
      </c>
      <c r="G58">
        <f t="shared" si="1"/>
        <v>0</v>
      </c>
      <c r="H58">
        <f t="shared" si="1"/>
        <v>0</v>
      </c>
      <c r="I58">
        <f t="shared" si="1"/>
        <v>0</v>
      </c>
      <c r="J58">
        <f t="shared" si="1"/>
        <v>0</v>
      </c>
      <c r="K58">
        <f t="shared" si="1"/>
        <v>0</v>
      </c>
      <c r="L58">
        <f t="shared" si="1"/>
        <v>0</v>
      </c>
      <c r="M58">
        <f t="shared" si="1"/>
        <v>0</v>
      </c>
      <c r="N58">
        <f t="shared" si="1"/>
        <v>0</v>
      </c>
      <c r="O58">
        <f t="shared" si="1"/>
        <v>0</v>
      </c>
      <c r="P58">
        <f t="shared" si="1"/>
        <v>0</v>
      </c>
      <c r="Q58">
        <f t="shared" si="1"/>
        <v>0</v>
      </c>
      <c r="R58">
        <f t="shared" si="1"/>
        <v>0</v>
      </c>
      <c r="S58">
        <f t="shared" si="1"/>
        <v>0</v>
      </c>
      <c r="W58"/>
      <c r="Z58" s="6"/>
    </row>
    <row r="59" spans="1:26" ht="16.5" customHeight="1">
      <c r="A59" s="2" t="s">
        <v>24</v>
      </c>
      <c r="B59" s="6">
        <v>106.00136822302035</v>
      </c>
      <c r="C59" s="6">
        <v>0.4153</v>
      </c>
      <c r="D59" s="6">
        <f t="shared" si="2"/>
        <v>0</v>
      </c>
      <c r="E59">
        <f aca="true" t="shared" si="3" ref="E59:S68">$D59*E90</f>
        <v>0</v>
      </c>
      <c r="F59">
        <f t="shared" si="3"/>
        <v>0</v>
      </c>
      <c r="G59">
        <f t="shared" si="3"/>
        <v>0</v>
      </c>
      <c r="H59">
        <f t="shared" si="3"/>
        <v>0</v>
      </c>
      <c r="I59">
        <f t="shared" si="3"/>
        <v>0</v>
      </c>
      <c r="J59">
        <f t="shared" si="3"/>
        <v>0</v>
      </c>
      <c r="K59">
        <f t="shared" si="3"/>
        <v>0</v>
      </c>
      <c r="L59">
        <f t="shared" si="3"/>
        <v>0</v>
      </c>
      <c r="M59">
        <f t="shared" si="3"/>
        <v>0</v>
      </c>
      <c r="N59">
        <f t="shared" si="3"/>
        <v>0</v>
      </c>
      <c r="O59">
        <f t="shared" si="3"/>
        <v>0</v>
      </c>
      <c r="P59">
        <f t="shared" si="3"/>
        <v>0</v>
      </c>
      <c r="Q59">
        <f t="shared" si="3"/>
        <v>0</v>
      </c>
      <c r="R59">
        <f t="shared" si="3"/>
        <v>0</v>
      </c>
      <c r="S59">
        <f t="shared" si="3"/>
        <v>0</v>
      </c>
      <c r="W59"/>
      <c r="Z59" s="6"/>
    </row>
    <row r="60" spans="1:26" ht="16.5" customHeight="1">
      <c r="A60" s="2" t="s">
        <v>25</v>
      </c>
      <c r="B60" s="6">
        <v>91.8295739348371</v>
      </c>
      <c r="C60" s="6">
        <v>0.5611</v>
      </c>
      <c r="D60" s="6">
        <f t="shared" si="2"/>
        <v>0</v>
      </c>
      <c r="E60">
        <f t="shared" si="3"/>
        <v>0</v>
      </c>
      <c r="F60">
        <f t="shared" si="3"/>
        <v>0</v>
      </c>
      <c r="G60">
        <f t="shared" si="3"/>
        <v>0</v>
      </c>
      <c r="H60">
        <f t="shared" si="3"/>
        <v>0</v>
      </c>
      <c r="I60">
        <f t="shared" si="3"/>
        <v>0</v>
      </c>
      <c r="J60">
        <f t="shared" si="3"/>
        <v>0</v>
      </c>
      <c r="K60">
        <f t="shared" si="3"/>
        <v>0</v>
      </c>
      <c r="L60">
        <f t="shared" si="3"/>
        <v>0</v>
      </c>
      <c r="M60">
        <f t="shared" si="3"/>
        <v>0</v>
      </c>
      <c r="N60">
        <f t="shared" si="3"/>
        <v>0</v>
      </c>
      <c r="O60">
        <f t="shared" si="3"/>
        <v>0</v>
      </c>
      <c r="P60">
        <f t="shared" si="3"/>
        <v>0</v>
      </c>
      <c r="Q60">
        <f t="shared" si="3"/>
        <v>0</v>
      </c>
      <c r="R60">
        <f t="shared" si="3"/>
        <v>0</v>
      </c>
      <c r="S60">
        <f t="shared" si="3"/>
        <v>0</v>
      </c>
      <c r="W60"/>
      <c r="Z60" s="6"/>
    </row>
    <row r="61" spans="1:26" ht="16.5" customHeight="1">
      <c r="A61" s="2" t="s">
        <v>26</v>
      </c>
      <c r="B61" s="6">
        <v>103.17827261844279</v>
      </c>
      <c r="C61" s="6">
        <v>0.4612</v>
      </c>
      <c r="D61" s="6">
        <f t="shared" si="2"/>
        <v>0</v>
      </c>
      <c r="E61">
        <f t="shared" si="3"/>
        <v>0</v>
      </c>
      <c r="F61">
        <f t="shared" si="3"/>
        <v>0</v>
      </c>
      <c r="G61">
        <f t="shared" si="3"/>
        <v>0</v>
      </c>
      <c r="H61">
        <f t="shared" si="3"/>
        <v>0</v>
      </c>
      <c r="I61">
        <f t="shared" si="3"/>
        <v>0</v>
      </c>
      <c r="J61">
        <f t="shared" si="3"/>
        <v>0</v>
      </c>
      <c r="K61">
        <f t="shared" si="3"/>
        <v>0</v>
      </c>
      <c r="L61">
        <f t="shared" si="3"/>
        <v>0</v>
      </c>
      <c r="M61">
        <f t="shared" si="3"/>
        <v>0</v>
      </c>
      <c r="N61">
        <f t="shared" si="3"/>
        <v>0</v>
      </c>
      <c r="O61">
        <f t="shared" si="3"/>
        <v>0</v>
      </c>
      <c r="P61">
        <f t="shared" si="3"/>
        <v>0</v>
      </c>
      <c r="Q61">
        <f t="shared" si="3"/>
        <v>0</v>
      </c>
      <c r="R61">
        <f t="shared" si="3"/>
        <v>0</v>
      </c>
      <c r="S61">
        <f t="shared" si="3"/>
        <v>0</v>
      </c>
      <c r="W61"/>
      <c r="Z61" s="6"/>
    </row>
    <row r="62" spans="1:23" ht="16.5" customHeight="1">
      <c r="A62" s="2" t="s">
        <v>27</v>
      </c>
      <c r="B62" s="6">
        <v>151.93537892355383</v>
      </c>
      <c r="C62" s="6">
        <v>0.32</v>
      </c>
      <c r="D62" s="6">
        <f t="shared" si="2"/>
        <v>0</v>
      </c>
      <c r="E62">
        <f t="shared" si="3"/>
        <v>0</v>
      </c>
      <c r="F62">
        <f t="shared" si="3"/>
        <v>0</v>
      </c>
      <c r="G62">
        <f t="shared" si="3"/>
        <v>0</v>
      </c>
      <c r="H62">
        <f t="shared" si="3"/>
        <v>0</v>
      </c>
      <c r="I62">
        <f t="shared" si="3"/>
        <v>0</v>
      </c>
      <c r="J62">
        <f t="shared" si="3"/>
        <v>0</v>
      </c>
      <c r="K62">
        <f t="shared" si="3"/>
        <v>0</v>
      </c>
      <c r="L62">
        <f t="shared" si="3"/>
        <v>0</v>
      </c>
      <c r="M62">
        <f t="shared" si="3"/>
        <v>0</v>
      </c>
      <c r="N62">
        <f t="shared" si="3"/>
        <v>0</v>
      </c>
      <c r="O62">
        <f t="shared" si="3"/>
        <v>0</v>
      </c>
      <c r="P62">
        <f t="shared" si="3"/>
        <v>0</v>
      </c>
      <c r="Q62">
        <f t="shared" si="3"/>
        <v>0</v>
      </c>
      <c r="R62">
        <f t="shared" si="3"/>
        <v>0</v>
      </c>
      <c r="S62">
        <f t="shared" si="3"/>
        <v>0</v>
      </c>
      <c r="W62"/>
    </row>
    <row r="63" spans="1:23" ht="16.5" customHeight="1">
      <c r="A63" s="2" t="s">
        <v>28</v>
      </c>
      <c r="B63" s="6">
        <v>197.33462033462035</v>
      </c>
      <c r="C63" s="6">
        <v>0.223</v>
      </c>
      <c r="D63" s="6">
        <f t="shared" si="2"/>
        <v>0</v>
      </c>
      <c r="E63">
        <f t="shared" si="3"/>
        <v>0</v>
      </c>
      <c r="F63">
        <f t="shared" si="3"/>
        <v>0</v>
      </c>
      <c r="G63">
        <f t="shared" si="3"/>
        <v>0</v>
      </c>
      <c r="H63">
        <f t="shared" si="3"/>
        <v>0</v>
      </c>
      <c r="I63">
        <f t="shared" si="3"/>
        <v>0</v>
      </c>
      <c r="J63">
        <f t="shared" si="3"/>
        <v>0</v>
      </c>
      <c r="K63">
        <f t="shared" si="3"/>
        <v>0</v>
      </c>
      <c r="L63">
        <f t="shared" si="3"/>
        <v>0</v>
      </c>
      <c r="M63">
        <f t="shared" si="3"/>
        <v>0</v>
      </c>
      <c r="N63">
        <f t="shared" si="3"/>
        <v>0</v>
      </c>
      <c r="O63">
        <f t="shared" si="3"/>
        <v>0</v>
      </c>
      <c r="P63">
        <f t="shared" si="3"/>
        <v>0</v>
      </c>
      <c r="Q63">
        <f t="shared" si="3"/>
        <v>0</v>
      </c>
      <c r="R63">
        <f t="shared" si="3"/>
        <v>0</v>
      </c>
      <c r="S63">
        <f t="shared" si="3"/>
        <v>0</v>
      </c>
      <c r="W63"/>
    </row>
    <row r="64" spans="1:23" ht="16.5" customHeight="1">
      <c r="A64" s="2" t="s">
        <v>29</v>
      </c>
      <c r="B64" s="6">
        <v>81.389</v>
      </c>
      <c r="C64" s="6">
        <v>0</v>
      </c>
      <c r="D64" s="6">
        <f t="shared" si="2"/>
        <v>0</v>
      </c>
      <c r="E64">
        <f t="shared" si="3"/>
        <v>0</v>
      </c>
      <c r="F64">
        <f t="shared" si="3"/>
        <v>0</v>
      </c>
      <c r="G64">
        <f t="shared" si="3"/>
        <v>0</v>
      </c>
      <c r="H64">
        <f t="shared" si="3"/>
        <v>0</v>
      </c>
      <c r="I64">
        <f t="shared" si="3"/>
        <v>0</v>
      </c>
      <c r="J64">
        <f t="shared" si="3"/>
        <v>0</v>
      </c>
      <c r="K64">
        <f t="shared" si="3"/>
        <v>0</v>
      </c>
      <c r="L64">
        <f t="shared" si="3"/>
        <v>0</v>
      </c>
      <c r="M64">
        <f t="shared" si="3"/>
        <v>0</v>
      </c>
      <c r="N64">
        <f t="shared" si="3"/>
        <v>0</v>
      </c>
      <c r="O64">
        <f t="shared" si="3"/>
        <v>0</v>
      </c>
      <c r="P64">
        <f t="shared" si="3"/>
        <v>0</v>
      </c>
      <c r="Q64">
        <f t="shared" si="3"/>
        <v>0</v>
      </c>
      <c r="R64">
        <f t="shared" si="3"/>
        <v>0</v>
      </c>
      <c r="S64">
        <f t="shared" si="3"/>
        <v>0</v>
      </c>
      <c r="W64"/>
    </row>
    <row r="65" spans="1:23" ht="16.5" customHeight="1">
      <c r="A65" s="2" t="s">
        <v>30</v>
      </c>
      <c r="B65" s="6">
        <v>381.17466174661746</v>
      </c>
      <c r="C65" s="6">
        <v>0.4722</v>
      </c>
      <c r="D65" s="6">
        <f t="shared" si="2"/>
        <v>0</v>
      </c>
      <c r="E65">
        <f t="shared" si="3"/>
        <v>0</v>
      </c>
      <c r="F65">
        <f t="shared" si="3"/>
        <v>0</v>
      </c>
      <c r="G65">
        <f t="shared" si="3"/>
        <v>0</v>
      </c>
      <c r="H65">
        <f t="shared" si="3"/>
        <v>0</v>
      </c>
      <c r="I65">
        <f t="shared" si="3"/>
        <v>0</v>
      </c>
      <c r="J65">
        <f t="shared" si="3"/>
        <v>0</v>
      </c>
      <c r="K65">
        <f t="shared" si="3"/>
        <v>0</v>
      </c>
      <c r="L65">
        <f t="shared" si="3"/>
        <v>0</v>
      </c>
      <c r="M65">
        <f t="shared" si="3"/>
        <v>0</v>
      </c>
      <c r="N65">
        <f t="shared" si="3"/>
        <v>0</v>
      </c>
      <c r="O65">
        <f t="shared" si="3"/>
        <v>0</v>
      </c>
      <c r="P65">
        <f t="shared" si="3"/>
        <v>0</v>
      </c>
      <c r="Q65">
        <f t="shared" si="3"/>
        <v>0</v>
      </c>
      <c r="R65">
        <f t="shared" si="3"/>
        <v>0</v>
      </c>
      <c r="S65">
        <f t="shared" si="3"/>
        <v>0</v>
      </c>
      <c r="W65"/>
    </row>
    <row r="66" spans="1:23" ht="16.5" customHeight="1">
      <c r="A66" s="2" t="s">
        <v>31</v>
      </c>
      <c r="B66" s="6">
        <v>167.4832001659011</v>
      </c>
      <c r="C66" s="6">
        <v>0.26</v>
      </c>
      <c r="D66" s="6">
        <f t="shared" si="2"/>
        <v>0</v>
      </c>
      <c r="E66">
        <f t="shared" si="3"/>
        <v>0</v>
      </c>
      <c r="F66">
        <f t="shared" si="3"/>
        <v>0</v>
      </c>
      <c r="G66">
        <f t="shared" si="3"/>
        <v>0</v>
      </c>
      <c r="H66">
        <f t="shared" si="3"/>
        <v>0</v>
      </c>
      <c r="I66">
        <f t="shared" si="3"/>
        <v>0</v>
      </c>
      <c r="J66">
        <f t="shared" si="3"/>
        <v>0</v>
      </c>
      <c r="K66">
        <f t="shared" si="3"/>
        <v>0</v>
      </c>
      <c r="L66">
        <f t="shared" si="3"/>
        <v>0</v>
      </c>
      <c r="M66">
        <f t="shared" si="3"/>
        <v>0</v>
      </c>
      <c r="N66">
        <f t="shared" si="3"/>
        <v>0</v>
      </c>
      <c r="O66">
        <f t="shared" si="3"/>
        <v>0</v>
      </c>
      <c r="P66">
        <f t="shared" si="3"/>
        <v>0</v>
      </c>
      <c r="Q66">
        <f t="shared" si="3"/>
        <v>0</v>
      </c>
      <c r="R66">
        <f t="shared" si="3"/>
        <v>0</v>
      </c>
      <c r="S66">
        <f t="shared" si="3"/>
        <v>0</v>
      </c>
      <c r="W66"/>
    </row>
    <row r="67" spans="1:23" ht="16.5" customHeight="1">
      <c r="A67" s="2" t="s">
        <v>32</v>
      </c>
      <c r="B67" s="6">
        <v>212.9464436171824</v>
      </c>
      <c r="C67" s="6">
        <v>0.2559</v>
      </c>
      <c r="D67" s="6">
        <f t="shared" si="2"/>
        <v>0</v>
      </c>
      <c r="E67">
        <f t="shared" si="3"/>
        <v>0</v>
      </c>
      <c r="F67">
        <f t="shared" si="3"/>
        <v>0</v>
      </c>
      <c r="G67">
        <f t="shared" si="3"/>
        <v>0</v>
      </c>
      <c r="H67">
        <f t="shared" si="3"/>
        <v>0</v>
      </c>
      <c r="I67">
        <f t="shared" si="3"/>
        <v>0</v>
      </c>
      <c r="J67">
        <f t="shared" si="3"/>
        <v>0</v>
      </c>
      <c r="K67">
        <f t="shared" si="3"/>
        <v>0</v>
      </c>
      <c r="L67">
        <f t="shared" si="3"/>
        <v>0</v>
      </c>
      <c r="M67">
        <f t="shared" si="3"/>
        <v>0</v>
      </c>
      <c r="N67">
        <f t="shared" si="3"/>
        <v>0</v>
      </c>
      <c r="O67">
        <f t="shared" si="3"/>
        <v>0</v>
      </c>
      <c r="P67">
        <f t="shared" si="3"/>
        <v>0</v>
      </c>
      <c r="Q67">
        <f t="shared" si="3"/>
        <v>0</v>
      </c>
      <c r="R67">
        <f t="shared" si="3"/>
        <v>0</v>
      </c>
      <c r="S67">
        <f t="shared" si="3"/>
        <v>0</v>
      </c>
      <c r="W67"/>
    </row>
    <row r="68" spans="1:23" ht="16.5" customHeight="1">
      <c r="A68" s="2" t="s">
        <v>33</v>
      </c>
      <c r="B68" s="6">
        <v>246.50764525993893</v>
      </c>
      <c r="C68" s="6">
        <v>0.8365</v>
      </c>
      <c r="D68" s="6">
        <f t="shared" si="2"/>
        <v>0</v>
      </c>
      <c r="E68">
        <f t="shared" si="3"/>
        <v>0</v>
      </c>
      <c r="F68">
        <f t="shared" si="3"/>
        <v>0</v>
      </c>
      <c r="G68">
        <f t="shared" si="3"/>
        <v>0</v>
      </c>
      <c r="H68">
        <f t="shared" si="3"/>
        <v>0</v>
      </c>
      <c r="I68">
        <f t="shared" si="3"/>
        <v>0</v>
      </c>
      <c r="J68">
        <f t="shared" si="3"/>
        <v>0</v>
      </c>
      <c r="K68">
        <f t="shared" si="3"/>
        <v>0</v>
      </c>
      <c r="L68">
        <f t="shared" si="3"/>
        <v>0</v>
      </c>
      <c r="M68">
        <f t="shared" si="3"/>
        <v>0</v>
      </c>
      <c r="N68">
        <f t="shared" si="3"/>
        <v>0</v>
      </c>
      <c r="O68">
        <f t="shared" si="3"/>
        <v>0</v>
      </c>
      <c r="P68">
        <f t="shared" si="3"/>
        <v>0</v>
      </c>
      <c r="Q68">
        <f t="shared" si="3"/>
        <v>0</v>
      </c>
      <c r="R68">
        <f t="shared" si="3"/>
        <v>0</v>
      </c>
      <c r="S68">
        <f t="shared" si="3"/>
        <v>0</v>
      </c>
      <c r="W68"/>
    </row>
    <row r="69" spans="1:19" s="1" customFormat="1" ht="16.5" customHeight="1">
      <c r="A69" s="1" t="s">
        <v>58</v>
      </c>
      <c r="E69" s="9">
        <f>SUM(E43:E68)</f>
        <v>0</v>
      </c>
      <c r="F69" s="9">
        <f>SUM(F43:F68)</f>
        <v>0</v>
      </c>
      <c r="G69" s="9">
        <f>SUM(G43:G68)</f>
        <v>0</v>
      </c>
      <c r="H69" s="9">
        <f aca="true" t="shared" si="4" ref="H69:S69">SUM(JD43:JD68)</f>
        <v>0</v>
      </c>
      <c r="I69" s="9">
        <f t="shared" si="4"/>
        <v>0</v>
      </c>
      <c r="J69" s="9">
        <f t="shared" si="4"/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  <c r="N69" s="9">
        <f t="shared" si="4"/>
        <v>0</v>
      </c>
      <c r="O69" s="9">
        <f t="shared" si="4"/>
        <v>0</v>
      </c>
      <c r="P69" s="9">
        <f t="shared" si="4"/>
        <v>0</v>
      </c>
      <c r="Q69" s="9">
        <f t="shared" si="4"/>
        <v>0</v>
      </c>
      <c r="R69" s="9">
        <f t="shared" si="4"/>
        <v>0</v>
      </c>
      <c r="S69" s="9">
        <f t="shared" si="4"/>
        <v>0</v>
      </c>
    </row>
    <row r="70" spans="1:19" s="1" customFormat="1" ht="16.5" customHeight="1">
      <c r="A70" s="1" t="s">
        <v>59</v>
      </c>
      <c r="E70" s="9" t="e">
        <f aca="true" t="shared" si="5" ref="E70:S70">E69/SUM($E$69:$M$69)</f>
        <v>#DIV/0!</v>
      </c>
      <c r="F70" s="9" t="e">
        <f t="shared" si="5"/>
        <v>#DIV/0!</v>
      </c>
      <c r="G70" s="9" t="e">
        <f t="shared" si="5"/>
        <v>#DIV/0!</v>
      </c>
      <c r="H70" s="9" t="e">
        <f t="shared" si="5"/>
        <v>#DIV/0!</v>
      </c>
      <c r="I70" s="9" t="e">
        <f t="shared" si="5"/>
        <v>#DIV/0!</v>
      </c>
      <c r="J70" s="9" t="e">
        <f t="shared" si="5"/>
        <v>#DIV/0!</v>
      </c>
      <c r="K70" s="9" t="e">
        <f t="shared" si="5"/>
        <v>#DIV/0!</v>
      </c>
      <c r="L70" s="9" t="e">
        <f t="shared" si="5"/>
        <v>#DIV/0!</v>
      </c>
      <c r="M70" s="9" t="e">
        <f t="shared" si="5"/>
        <v>#DIV/0!</v>
      </c>
      <c r="N70" s="9" t="e">
        <f t="shared" si="5"/>
        <v>#DIV/0!</v>
      </c>
      <c r="O70" s="9" t="e">
        <f t="shared" si="5"/>
        <v>#DIV/0!</v>
      </c>
      <c r="P70" s="9" t="e">
        <f t="shared" si="5"/>
        <v>#DIV/0!</v>
      </c>
      <c r="Q70" s="9" t="e">
        <f t="shared" si="5"/>
        <v>#DIV/0!</v>
      </c>
      <c r="R70" s="9" t="e">
        <f t="shared" si="5"/>
        <v>#DIV/0!</v>
      </c>
      <c r="S70" s="9" t="e">
        <f t="shared" si="5"/>
        <v>#DIV/0!</v>
      </c>
    </row>
    <row r="71" ht="16.5" customHeight="1">
      <c r="W71"/>
    </row>
    <row r="72" spans="1:23" ht="16.5" customHeight="1">
      <c r="A72" s="1" t="s">
        <v>51</v>
      </c>
      <c r="W72"/>
    </row>
    <row r="73" spans="2:23" ht="16.5" customHeight="1">
      <c r="B73" s="3" t="s">
        <v>36</v>
      </c>
      <c r="C73" s="3" t="s">
        <v>37</v>
      </c>
      <c r="E73" s="11" t="s">
        <v>41</v>
      </c>
      <c r="F73" s="11" t="s">
        <v>42</v>
      </c>
      <c r="G73" s="11" t="s">
        <v>43</v>
      </c>
      <c r="H73" s="11" t="s">
        <v>2</v>
      </c>
      <c r="I73" s="11" t="s">
        <v>3</v>
      </c>
      <c r="J73" s="11" t="s">
        <v>4</v>
      </c>
      <c r="K73" s="11" t="s">
        <v>5</v>
      </c>
      <c r="L73" s="11" t="s">
        <v>7</v>
      </c>
      <c r="M73" s="11" t="s">
        <v>6</v>
      </c>
      <c r="N73" s="12" t="s">
        <v>44</v>
      </c>
      <c r="O73" s="12" t="s">
        <v>45</v>
      </c>
      <c r="P73" s="12" t="s">
        <v>46</v>
      </c>
      <c r="Q73" s="12" t="s">
        <v>47</v>
      </c>
      <c r="R73" s="13" t="s">
        <v>48</v>
      </c>
      <c r="S73" s="13" t="s">
        <v>49</v>
      </c>
      <c r="W73"/>
    </row>
    <row r="74" spans="1:23" ht="16.5" customHeight="1">
      <c r="A74" s="2" t="s">
        <v>17</v>
      </c>
      <c r="B74" s="6">
        <v>273.5005364806867</v>
      </c>
      <c r="C74" s="10">
        <v>0.1591</v>
      </c>
      <c r="E74" s="14">
        <v>0</v>
      </c>
      <c r="F74" s="14">
        <v>0.0022063968157011787</v>
      </c>
      <c r="G74" s="14">
        <v>0.010162448937654901</v>
      </c>
      <c r="H74" s="14">
        <v>0.008821722345794281</v>
      </c>
      <c r="I74" s="14">
        <v>0.0058526783489991265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0.012845466591551911</v>
      </c>
      <c r="P74" s="14">
        <v>0</v>
      </c>
      <c r="Q74" s="14">
        <v>1</v>
      </c>
      <c r="R74" s="14">
        <v>2.0547590401335127</v>
      </c>
      <c r="S74" s="14">
        <v>0.009246246146595557</v>
      </c>
      <c r="T74" s="14"/>
      <c r="W74"/>
    </row>
    <row r="75" spans="1:23" ht="16.5" customHeight="1">
      <c r="A75" s="2" t="s">
        <v>18</v>
      </c>
      <c r="B75" s="6">
        <v>383.312030075188</v>
      </c>
      <c r="C75" s="6">
        <v>0.111</v>
      </c>
      <c r="E75" s="14">
        <v>0</v>
      </c>
      <c r="F75" s="14">
        <v>0.01236909372772029</v>
      </c>
      <c r="G75" s="14">
        <v>0.04883214991137804</v>
      </c>
      <c r="H75" s="14">
        <v>0</v>
      </c>
      <c r="I75" s="14">
        <v>0.01367091784778743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0.031205147513432167</v>
      </c>
      <c r="P75" s="14">
        <v>0</v>
      </c>
      <c r="Q75" s="14">
        <v>1</v>
      </c>
      <c r="R75" s="14">
        <v>3.687410182135986</v>
      </c>
      <c r="S75" s="14">
        <v>0.07679199250238537</v>
      </c>
      <c r="T75" s="14"/>
      <c r="W75"/>
    </row>
    <row r="76" spans="1:23" ht="16.5" customHeight="1">
      <c r="A76" s="2" t="s">
        <v>19</v>
      </c>
      <c r="B76" s="6">
        <v>509.805</v>
      </c>
      <c r="C76" s="6">
        <v>0.105</v>
      </c>
      <c r="E76" s="14">
        <v>0</v>
      </c>
      <c r="F76" s="14">
        <v>0.24676341986801983</v>
      </c>
      <c r="G76" s="14">
        <v>0.054122299485110686</v>
      </c>
      <c r="H76" s="14">
        <v>0.25297985311631604</v>
      </c>
      <c r="I76" s="14">
        <v>0.09091160368778643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0.11173843205771292</v>
      </c>
      <c r="P76" s="14">
        <v>0</v>
      </c>
      <c r="Q76" s="14">
        <v>1</v>
      </c>
      <c r="R76" s="14">
        <v>5.006073996405033</v>
      </c>
      <c r="S76" s="14">
        <v>0</v>
      </c>
      <c r="T76" s="14"/>
      <c r="W76"/>
    </row>
    <row r="77" spans="1:23" ht="16.5" customHeight="1">
      <c r="A77" s="2" t="s">
        <v>8</v>
      </c>
      <c r="B77" s="6">
        <v>260.6741071231322</v>
      </c>
      <c r="C77" s="6">
        <v>0</v>
      </c>
      <c r="E77" s="14">
        <v>0</v>
      </c>
      <c r="F77" s="14">
        <v>0.643494383417597</v>
      </c>
      <c r="G77" s="14">
        <v>0.0636499226480391</v>
      </c>
      <c r="H77" s="14">
        <v>0</v>
      </c>
      <c r="I77" s="14">
        <v>0.292855693934364</v>
      </c>
      <c r="J77" s="14">
        <v>0</v>
      </c>
      <c r="K77" s="14">
        <v>0</v>
      </c>
      <c r="L77" s="14">
        <v>0</v>
      </c>
      <c r="M77" s="14">
        <v>0</v>
      </c>
      <c r="N77" s="14">
        <v>0.0973516825177241</v>
      </c>
      <c r="O77" s="14">
        <v>0</v>
      </c>
      <c r="P77" s="14">
        <v>0</v>
      </c>
      <c r="Q77" s="14">
        <v>0.0945944230005187</v>
      </c>
      <c r="R77" s="14">
        <v>3.02826920264873</v>
      </c>
      <c r="S77" s="14">
        <v>0</v>
      </c>
      <c r="T77" s="14"/>
      <c r="W77"/>
    </row>
    <row r="78" spans="1:23" ht="16.5" customHeight="1">
      <c r="A78" s="2" t="s">
        <v>9</v>
      </c>
      <c r="B78" s="6">
        <v>274.78912483993</v>
      </c>
      <c r="C78" s="6">
        <v>0.009</v>
      </c>
      <c r="E78" s="14">
        <v>0</v>
      </c>
      <c r="F78" s="14">
        <v>0.283749398824691</v>
      </c>
      <c r="G78" s="14">
        <v>0.0204206579317322</v>
      </c>
      <c r="H78" s="14">
        <v>0</v>
      </c>
      <c r="I78" s="14">
        <v>0.695829943243577</v>
      </c>
      <c r="J78" s="14">
        <v>0</v>
      </c>
      <c r="K78" s="14">
        <v>0</v>
      </c>
      <c r="L78" s="14">
        <v>0</v>
      </c>
      <c r="M78" s="14">
        <v>0</v>
      </c>
      <c r="N78" s="14">
        <v>0.54074476943177</v>
      </c>
      <c r="O78" s="14">
        <v>0</v>
      </c>
      <c r="P78" s="14">
        <v>0</v>
      </c>
      <c r="Q78" s="14">
        <v>0.269504148488079</v>
      </c>
      <c r="R78" s="14">
        <v>2.556539524424487</v>
      </c>
      <c r="S78" s="14">
        <v>0</v>
      </c>
      <c r="T78" s="14"/>
      <c r="W78"/>
    </row>
    <row r="79" spans="1:23" ht="16.5" customHeight="1">
      <c r="A79" s="2" t="s">
        <v>10</v>
      </c>
      <c r="B79" s="6">
        <v>195.8117549936952</v>
      </c>
      <c r="C79" s="6">
        <v>0</v>
      </c>
      <c r="E79" s="14">
        <v>0</v>
      </c>
      <c r="F79" s="14">
        <v>0.319091744854922</v>
      </c>
      <c r="G79" s="14">
        <v>0</v>
      </c>
      <c r="H79" s="14">
        <v>0</v>
      </c>
      <c r="I79" s="14">
        <v>0.680908255145078</v>
      </c>
      <c r="J79" s="14">
        <v>0</v>
      </c>
      <c r="K79" s="14">
        <v>0</v>
      </c>
      <c r="L79" s="14">
        <v>0</v>
      </c>
      <c r="M79" s="14">
        <v>0</v>
      </c>
      <c r="N79" s="14">
        <v>0.641277239526027</v>
      </c>
      <c r="O79" s="14">
        <v>0</v>
      </c>
      <c r="P79" s="14">
        <v>0</v>
      </c>
      <c r="Q79" s="14">
        <v>0.0384091476140279</v>
      </c>
      <c r="R79" s="14">
        <v>1.4860888136130253</v>
      </c>
      <c r="S79" s="14">
        <v>0</v>
      </c>
      <c r="T79" s="14"/>
      <c r="W79"/>
    </row>
    <row r="80" spans="1:23" ht="16.5" customHeight="1">
      <c r="A80" s="2" t="s">
        <v>11</v>
      </c>
      <c r="B80" s="6">
        <v>339.69250593042875</v>
      </c>
      <c r="C80" s="6">
        <v>0.005</v>
      </c>
      <c r="E80" s="14">
        <v>0</v>
      </c>
      <c r="F80" s="14">
        <v>0.3118556864009</v>
      </c>
      <c r="G80" s="14">
        <v>0</v>
      </c>
      <c r="H80" s="14">
        <v>0</v>
      </c>
      <c r="I80" s="14">
        <v>0.6881443135991</v>
      </c>
      <c r="J80" s="14">
        <v>0</v>
      </c>
      <c r="K80" s="14">
        <v>0</v>
      </c>
      <c r="L80" s="14">
        <v>0</v>
      </c>
      <c r="M80" s="14">
        <v>0</v>
      </c>
      <c r="N80" s="14">
        <v>1.1036993470383516</v>
      </c>
      <c r="O80" s="14">
        <v>0</v>
      </c>
      <c r="P80" s="14">
        <v>0</v>
      </c>
      <c r="Q80" s="14">
        <v>0.399124785069442</v>
      </c>
      <c r="R80" s="14">
        <v>2.736355317061573</v>
      </c>
      <c r="S80" s="14">
        <v>0</v>
      </c>
      <c r="T80" s="14"/>
      <c r="W80"/>
    </row>
    <row r="81" spans="1:23" ht="16.5" customHeight="1">
      <c r="A81" s="2" t="s">
        <v>12</v>
      </c>
      <c r="B81" s="6">
        <v>269.2902411938413</v>
      </c>
      <c r="C81" s="6">
        <v>0.001</v>
      </c>
      <c r="E81" s="14">
        <v>0</v>
      </c>
      <c r="F81" s="14">
        <v>0.673453708272889</v>
      </c>
      <c r="G81" s="14">
        <v>0</v>
      </c>
      <c r="H81" s="14">
        <v>0</v>
      </c>
      <c r="I81" s="14">
        <v>0.326546291727111</v>
      </c>
      <c r="J81" s="14">
        <v>0</v>
      </c>
      <c r="K81" s="14">
        <v>0</v>
      </c>
      <c r="L81" s="14">
        <v>0</v>
      </c>
      <c r="M81" s="14">
        <v>0</v>
      </c>
      <c r="N81" s="14">
        <v>0.843236366225562</v>
      </c>
      <c r="O81" s="14">
        <v>0</v>
      </c>
      <c r="P81" s="14">
        <v>0</v>
      </c>
      <c r="Q81" s="14">
        <v>0</v>
      </c>
      <c r="R81" s="14">
        <v>2.5501988422757425</v>
      </c>
      <c r="S81" s="14">
        <v>0</v>
      </c>
      <c r="T81" s="14"/>
      <c r="W81"/>
    </row>
    <row r="82" spans="1:23" ht="16.5" customHeight="1">
      <c r="A82" s="2" t="s">
        <v>13</v>
      </c>
      <c r="B82" s="6">
        <v>625.3281960887024</v>
      </c>
      <c r="C82" s="6">
        <v>0.0305</v>
      </c>
      <c r="E82" s="14">
        <v>0</v>
      </c>
      <c r="F82" s="14">
        <v>0.30268068027333567</v>
      </c>
      <c r="G82" s="14">
        <v>0.6638655938093344</v>
      </c>
      <c r="H82" s="14">
        <v>0</v>
      </c>
      <c r="I82" s="14">
        <v>0.03345372591732987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0.005873942738814391</v>
      </c>
      <c r="P82" s="14">
        <v>0</v>
      </c>
      <c r="Q82" s="14">
        <v>1.0426123060295547</v>
      </c>
      <c r="R82" s="14">
        <v>6.9210313960286785</v>
      </c>
      <c r="S82" s="14">
        <v>0</v>
      </c>
      <c r="T82" s="14"/>
      <c r="W82"/>
    </row>
    <row r="83" spans="1:23" ht="16.5" customHeight="1">
      <c r="A83" s="2" t="s">
        <v>15</v>
      </c>
      <c r="B83" s="6">
        <v>612.482711668697</v>
      </c>
      <c r="C83" s="6">
        <v>0.0136</v>
      </c>
      <c r="E83" s="14">
        <v>0</v>
      </c>
      <c r="F83" s="14">
        <v>0.6907588303399849</v>
      </c>
      <c r="G83" s="14">
        <v>0.26009138984816477</v>
      </c>
      <c r="H83" s="14">
        <v>0</v>
      </c>
      <c r="I83" s="14">
        <v>0.04914977981185042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0.002684864129002911</v>
      </c>
      <c r="P83" s="14">
        <v>0</v>
      </c>
      <c r="Q83" s="14">
        <v>1.1269186915491958</v>
      </c>
      <c r="R83" s="14">
        <v>6.969483222952668</v>
      </c>
      <c r="S83" s="14">
        <v>0</v>
      </c>
      <c r="T83" s="14"/>
      <c r="W83"/>
    </row>
    <row r="84" spans="1:23" ht="16.5" customHeight="1">
      <c r="A84" s="2" t="s">
        <v>14</v>
      </c>
      <c r="B84" s="6">
        <v>404.59711435251313</v>
      </c>
      <c r="C84" s="6">
        <v>0.001</v>
      </c>
      <c r="E84" s="14">
        <v>0.9749001784873644</v>
      </c>
      <c r="F84" s="14">
        <v>0.014361536190895766</v>
      </c>
      <c r="G84" s="14">
        <v>0.010738285321739822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0.002280319643535552</v>
      </c>
      <c r="P84" s="14">
        <v>0.007126049089291353</v>
      </c>
      <c r="Q84" s="14">
        <v>1.01187968105345</v>
      </c>
      <c r="R84" s="14">
        <v>4.478015462426289</v>
      </c>
      <c r="S84" s="14">
        <v>0</v>
      </c>
      <c r="T84" s="14"/>
      <c r="W84"/>
    </row>
    <row r="85" spans="1:23" ht="16.5" customHeight="1">
      <c r="A85" s="2" t="s">
        <v>16</v>
      </c>
      <c r="B85" s="6">
        <v>116.14954432477217</v>
      </c>
      <c r="C85" s="6">
        <v>0</v>
      </c>
      <c r="E85" s="14">
        <v>0</v>
      </c>
      <c r="F85" s="14">
        <v>0</v>
      </c>
      <c r="G85" s="14">
        <v>0</v>
      </c>
      <c r="H85" s="14">
        <v>0</v>
      </c>
      <c r="I85" s="14">
        <v>1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0.9998093390049291</v>
      </c>
      <c r="S85" s="14">
        <v>0</v>
      </c>
      <c r="T85" s="14"/>
      <c r="W85"/>
    </row>
    <row r="86" spans="1:23" ht="16.5" customHeight="1">
      <c r="A86" s="2" t="s">
        <v>20</v>
      </c>
      <c r="B86" s="6">
        <v>111.46693179970413</v>
      </c>
      <c r="C86" s="6">
        <v>0.1472</v>
      </c>
      <c r="E86" s="14">
        <v>0</v>
      </c>
      <c r="F86" s="14">
        <v>0.008272929319263605</v>
      </c>
      <c r="G86" s="14">
        <v>0.005443472437800722</v>
      </c>
      <c r="H86" s="14">
        <v>0.7093903336300145</v>
      </c>
      <c r="I86" s="14">
        <v>0.2768932646129212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0.003559972647607451</v>
      </c>
      <c r="P86" s="14">
        <v>0</v>
      </c>
      <c r="Q86" s="14">
        <v>0.013446742000729305</v>
      </c>
      <c r="R86" s="14">
        <v>0.7984715972071209</v>
      </c>
      <c r="S86" s="14">
        <v>0</v>
      </c>
      <c r="T86" s="14"/>
      <c r="W86"/>
    </row>
    <row r="87" spans="1:23" ht="16.5" customHeight="1">
      <c r="A87" s="2" t="s">
        <v>21</v>
      </c>
      <c r="B87" s="6">
        <v>94.82830773382584</v>
      </c>
      <c r="C87" s="6">
        <v>0.4786</v>
      </c>
      <c r="E87" s="14">
        <v>0</v>
      </c>
      <c r="F87" s="14">
        <v>0</v>
      </c>
      <c r="G87" s="14">
        <v>0</v>
      </c>
      <c r="H87" s="14">
        <v>0.48068239554437814</v>
      </c>
      <c r="I87" s="14">
        <v>0.5193176044556219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0.0017815158604111633</v>
      </c>
      <c r="P87" s="14">
        <v>0</v>
      </c>
      <c r="Q87" s="14">
        <v>0.0005580269381459136</v>
      </c>
      <c r="R87" s="14">
        <v>0.01010087826204123</v>
      </c>
      <c r="S87" s="14">
        <v>0</v>
      </c>
      <c r="T87" s="14"/>
      <c r="W87"/>
    </row>
    <row r="88" spans="1:23" ht="16.5" customHeight="1">
      <c r="A88" s="2" t="s">
        <v>22</v>
      </c>
      <c r="B88" s="6">
        <v>60.084</v>
      </c>
      <c r="C88" s="6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1</v>
      </c>
      <c r="S88" s="14">
        <v>0</v>
      </c>
      <c r="T88" s="14"/>
      <c r="W88"/>
    </row>
    <row r="89" spans="1:23" ht="16.5" customHeight="1">
      <c r="A89" s="2" t="s">
        <v>23</v>
      </c>
      <c r="B89" s="6">
        <v>73.88971315529179</v>
      </c>
      <c r="C89" s="6">
        <v>0.5956</v>
      </c>
      <c r="E89" s="14">
        <v>1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/>
      <c r="W89"/>
    </row>
    <row r="90" spans="1:23" ht="16.5" customHeight="1">
      <c r="A90" s="2" t="s">
        <v>24</v>
      </c>
      <c r="B90" s="6">
        <v>106.00136822302035</v>
      </c>
      <c r="C90" s="6">
        <v>0.4153</v>
      </c>
      <c r="E90" s="14">
        <v>0</v>
      </c>
      <c r="F90" s="14">
        <v>1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/>
      <c r="W90"/>
    </row>
    <row r="91" spans="1:23" ht="16.5" customHeight="1">
      <c r="A91" s="2" t="s">
        <v>25</v>
      </c>
      <c r="B91" s="6">
        <v>91.8295739348371</v>
      </c>
      <c r="C91" s="6">
        <v>0.5611</v>
      </c>
      <c r="E91" s="14">
        <v>0</v>
      </c>
      <c r="F91" s="14">
        <v>0</v>
      </c>
      <c r="G91" s="14">
        <v>0</v>
      </c>
      <c r="H91" s="14">
        <v>1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/>
      <c r="W91"/>
    </row>
    <row r="92" spans="1:23" ht="16.5" customHeight="1">
      <c r="A92" s="2" t="s">
        <v>26</v>
      </c>
      <c r="B92" s="6">
        <v>103.17827261844279</v>
      </c>
      <c r="C92" s="6">
        <v>0.4612</v>
      </c>
      <c r="E92" s="14">
        <v>0</v>
      </c>
      <c r="F92" s="14">
        <v>0</v>
      </c>
      <c r="G92" s="14">
        <v>0</v>
      </c>
      <c r="H92" s="14">
        <v>0.030720009711723742</v>
      </c>
      <c r="I92" s="14">
        <v>0.9692799902882763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/>
      <c r="W92"/>
    </row>
    <row r="93" spans="1:23" ht="16.5" customHeight="1">
      <c r="A93" s="2" t="s">
        <v>27</v>
      </c>
      <c r="B93" s="6">
        <v>151.93537892355383</v>
      </c>
      <c r="C93" s="6">
        <v>0.32</v>
      </c>
      <c r="E93" s="14">
        <v>0</v>
      </c>
      <c r="F93" s="14">
        <v>0</v>
      </c>
      <c r="G93" s="14">
        <v>0</v>
      </c>
      <c r="H93" s="14">
        <v>0</v>
      </c>
      <c r="I93" s="14">
        <v>0.02709406332784454</v>
      </c>
      <c r="J93" s="14">
        <v>0.9530877184716122</v>
      </c>
      <c r="K93" s="14">
        <v>0.019818218200543122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/>
      <c r="W93"/>
    </row>
    <row r="94" spans="1:23" ht="16.5" customHeight="1">
      <c r="A94" s="2" t="s">
        <v>28</v>
      </c>
      <c r="B94" s="6">
        <v>197.33462033462035</v>
      </c>
      <c r="C94" s="6">
        <v>0.223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1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/>
      <c r="W94"/>
    </row>
    <row r="95" spans="1:23" ht="16.5" customHeight="1">
      <c r="A95" s="2" t="s">
        <v>29</v>
      </c>
      <c r="B95" s="6">
        <v>81.389</v>
      </c>
      <c r="C95" s="6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/>
      <c r="W95"/>
    </row>
    <row r="96" spans="1:23" ht="16.5" customHeight="1">
      <c r="A96" s="2" t="s">
        <v>30</v>
      </c>
      <c r="B96" s="6">
        <v>381.17466174661746</v>
      </c>
      <c r="C96" s="6">
        <v>0.4722</v>
      </c>
      <c r="E96" s="14">
        <v>0</v>
      </c>
      <c r="F96" s="14">
        <v>1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1.9995257971224045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/>
      <c r="W96"/>
    </row>
    <row r="97" spans="1:23" ht="16.5" customHeight="1">
      <c r="A97" s="2" t="s">
        <v>31</v>
      </c>
      <c r="B97" s="6">
        <v>167.4832001659011</v>
      </c>
      <c r="C97" s="6">
        <v>0.26</v>
      </c>
      <c r="E97" s="14">
        <v>0</v>
      </c>
      <c r="F97" s="14">
        <v>0.10809028875322359</v>
      </c>
      <c r="G97" s="14">
        <v>0.00889023834417438</v>
      </c>
      <c r="H97" s="14">
        <v>0.16621992870772243</v>
      </c>
      <c r="I97" s="14">
        <v>0.7167995441948797</v>
      </c>
      <c r="J97" s="14">
        <v>0</v>
      </c>
      <c r="K97" s="14">
        <v>0</v>
      </c>
      <c r="L97" s="14">
        <v>0</v>
      </c>
      <c r="M97" s="14">
        <v>0</v>
      </c>
      <c r="N97" s="14">
        <v>0.6014277717501728</v>
      </c>
      <c r="O97" s="14">
        <v>0.005244108793010737</v>
      </c>
      <c r="P97" s="14">
        <v>0</v>
      </c>
      <c r="Q97" s="14">
        <v>0.03285240438322518</v>
      </c>
      <c r="R97" s="14">
        <v>0.3902477868188895</v>
      </c>
      <c r="S97" s="14">
        <v>0</v>
      </c>
      <c r="T97" s="14"/>
      <c r="W97"/>
    </row>
    <row r="98" spans="1:20" ht="16.5" customHeight="1">
      <c r="A98" s="2" t="s">
        <v>32</v>
      </c>
      <c r="B98" s="6">
        <v>212.9464436171824</v>
      </c>
      <c r="C98" s="6">
        <v>0.2559</v>
      </c>
      <c r="E98" s="14">
        <v>0</v>
      </c>
      <c r="F98" s="14">
        <v>0</v>
      </c>
      <c r="G98" s="14">
        <v>0.00022606979523030147</v>
      </c>
      <c r="H98" s="14">
        <v>0.011835054428902557</v>
      </c>
      <c r="I98" s="14">
        <v>0.9873223485647847</v>
      </c>
      <c r="J98" s="14">
        <v>0.0006165272110824726</v>
      </c>
      <c r="K98" s="14">
        <v>0</v>
      </c>
      <c r="L98" s="14">
        <v>0</v>
      </c>
      <c r="M98" s="14">
        <v>0</v>
      </c>
      <c r="N98" s="14">
        <v>1.4529016607271243</v>
      </c>
      <c r="O98" s="14">
        <v>0.0006667619894455479</v>
      </c>
      <c r="P98" s="14">
        <v>0</v>
      </c>
      <c r="Q98" s="14">
        <v>0.002088508779015334</v>
      </c>
      <c r="R98" s="14">
        <v>0.01772072794896998</v>
      </c>
      <c r="S98" s="14">
        <v>0</v>
      </c>
      <c r="T98" s="14"/>
    </row>
    <row r="99" spans="1:20" ht="16.5" customHeight="1">
      <c r="A99" s="2" t="s">
        <v>33</v>
      </c>
      <c r="B99" s="6">
        <v>246.50764525993893</v>
      </c>
      <c r="C99" s="6">
        <v>0.8365</v>
      </c>
      <c r="E99" s="14">
        <v>0</v>
      </c>
      <c r="F99" s="14">
        <v>0</v>
      </c>
      <c r="G99" s="14">
        <v>0</v>
      </c>
      <c r="H99" s="14">
        <v>1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/>
    </row>
    <row r="100" ht="16.5" customHeight="1">
      <c r="A100"/>
    </row>
    <row r="101" ht="16.5" customHeight="1">
      <c r="A101"/>
    </row>
    <row r="102" ht="16.5" customHeight="1">
      <c r="A102"/>
    </row>
    <row r="103" ht="16.5" customHeight="1">
      <c r="A103"/>
    </row>
    <row r="104" ht="16.5" customHeight="1">
      <c r="A104"/>
    </row>
    <row r="105" ht="16.5" customHeight="1">
      <c r="A105"/>
    </row>
    <row r="106" ht="16.5" customHeight="1">
      <c r="A106"/>
    </row>
    <row r="107" ht="16.5" customHeight="1">
      <c r="A107"/>
    </row>
    <row r="108" ht="16.5" customHeight="1">
      <c r="A108"/>
    </row>
    <row r="109" ht="16.5" customHeight="1">
      <c r="A109"/>
    </row>
    <row r="110" ht="16.5" customHeight="1">
      <c r="A110"/>
    </row>
    <row r="111" ht="16.5" customHeight="1">
      <c r="A111"/>
    </row>
    <row r="112" ht="16.5" customHeight="1">
      <c r="A112"/>
    </row>
    <row r="113" ht="16.5" customHeight="1">
      <c r="A113"/>
    </row>
    <row r="114" ht="16.5" customHeight="1">
      <c r="A114"/>
    </row>
    <row r="115" ht="16.5" customHeight="1">
      <c r="A115"/>
    </row>
    <row r="116" ht="16.5" customHeight="1">
      <c r="A116"/>
    </row>
  </sheetData>
  <mergeCells count="5">
    <mergeCell ref="A1:D1"/>
    <mergeCell ref="B4:C4"/>
    <mergeCell ref="B5:C5"/>
    <mergeCell ref="A7:D8"/>
    <mergeCell ref="G7:I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2011-03-23T17:01:49Z</dcterms:created>
  <cp:category/>
  <cp:version/>
  <cp:contentType/>
  <cp:contentStatus/>
</cp:coreProperties>
</file>